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ake\Desktop\"/>
    </mc:Choice>
  </mc:AlternateContent>
  <workbookProtection workbookPassword="CC05"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AM37" i="9"/>
  <c r="CO36" i="9"/>
  <c r="AM36" i="9"/>
  <c r="CO35" i="9"/>
  <c r="CO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c r="U35" i="9" l="1"/>
  <c r="U36" i="9" s="1"/>
  <c r="U37" i="9" s="1"/>
  <c r="U38" i="9" s="1"/>
  <c r="U39" i="9" s="1"/>
  <c r="AM34" i="9" l="1"/>
  <c r="AM35" i="9" l="1"/>
  <c r="BE34" i="9"/>
  <c r="BE35" i="9" s="1"/>
  <c r="BE36" i="9" s="1"/>
  <c r="BE37"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<sst xmlns="http://schemas.openxmlformats.org/spreadsheetml/2006/main" count="981" uniqueCount="556">
  <si>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</si>
  <si>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</si>
  <si>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</si>
  <si>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</si>
  <si>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</si>
  <si>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</si>
  <si>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</si>
  <si>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</si>
  <si>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</si>
  <si>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</si>
  <si>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</si>
  <si>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</si>
  <si>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</si>
  <si>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</si>
  <si>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</si>
  <si>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</si>
  <si>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</si>
  <si>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</si>
  <si>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</si>
  <si>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</si>
  <si>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</si>
  <si>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</si>
  <si>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</si>
  <si>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</si>
  <si>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</si>
  <si>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</si>
  <si>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</si>
  <si>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</si>
  <si>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</si>
  <si>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</si>
  <si>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</si>
  <si>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</si>
  <si>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</si>
  <si>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</si>
  <si>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</si>
  <si>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</si>
  <si>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</si>
  <si>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</si>
  <si>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</si>
  <si>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</si>
  <si>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</si>
  <si>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</si>
  <si>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</si>
  <si>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</si>
  <si>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</si>
  <si>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</si>
  <si>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</si>
  <si>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</si>
  <si>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</si>
  <si>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</si>
  <si>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</si>
  <si>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</si>
  <si>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</si>
  <si>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</si>
  <si>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</si>
  <si>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</si>
  <si>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</si>
  <si>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</si>
  <si>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</si>
  <si>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</si>
  <si>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</si>
  <si>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</si>
  <si>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</si>
  <si>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</si>
  <si>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</si>
  <si>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</si>
  <si>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</si>
  <si>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</si>
  <si>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</si>
  <si>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</si>
  <si>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</si>
  <si>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</si>
  <si>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</si>
  <si>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</si>
  <si>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</si>
  <si>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</si>
  <si>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</si>
  <si>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</si>
  <si>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</si>
  <si>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</si>
  <si>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</si>
  <si>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</si>
  <si>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</si>
  <si>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</si>
  <si>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</si>
  <si>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</si>
  <si>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</si>
  <si>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</si>
  <si>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</si>
  <si>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</si>
  <si>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</si>
  <si>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</si>
  <si>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</si>
  <si>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</si>
  <si>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</si>
  <si>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</si>
  <si>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</si>
  <si>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</si>
  <si>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</si>
  <si>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</si>
  <si>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</si>
  <si>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</si>
  <si>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</si>
  <si>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</si>
  <si>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</si>
  <si>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</si>
  <si>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</si>
  <si>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</si>
  <si>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</si>
  <si>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</si>
  <si>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</si>
  <si>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</si>
  <si>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</si>
  <si>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</si>
  <si>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</si>
  <si>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</si>
  <si>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</si>
  <si>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</si>
  <si>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</si>
  <si>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</si>
  <si>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</si>
  <si>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</si>
  <si>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</si>
  <si>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</si>
  <si>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</si>
  <si>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</si>
  <si>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</si>
  <si>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</si>
  <si>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</si>
  <si>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</si>
  <si>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</si>
  <si>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</si>
  <si>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</si>
  <si>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</si>
  <si>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</si>
  <si>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</si>
  <si>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</si>
  <si>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</si>
  <si>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</si>
  <si>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</si>
  <si>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</si>
  <si>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</si>
  <si>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</si>
  <si>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</si>
  <si>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</si>
  <si>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</si>
  <si>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</si>
  <si>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</si>
  <si>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</si>
  <si>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</si>
  <si>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</si>
  <si>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</si>
  <si>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</si>
  <si>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</si>
  <si>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</si>
  <si>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</si>
  <si>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</si>
  <si>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</si>
  <si>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</si>
  <si>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</si>
  <si>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</si>
  <si>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</si>
  <si>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</si>
  <si>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</si>
  <si>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</si>
  <si>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</si>
  <si>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</si>
  <si>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</si>
  <si>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</si>
  <si>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</si>
  <si>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</si>
  <si>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</si>
  <si>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</si>
  <si>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</si>
  <si>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</si>
  <si>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</si>
  <si>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</si>
  <si>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</si>
  <si>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</si>
  <si>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</si>
  <si>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</si>
  <si>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</si>
  <si>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</si>
  <si>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</si>
  <si>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</si>
  <si>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</si>
  <si>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</si>
  <si>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</si>
  <si>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</si>
  <si>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</si>
  <si>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</si>
  <si>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</si>
  <si>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</si>
  <si>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</si>
  <si>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</si>
  <si>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</si>
  <si>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岡山県和気町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</si>
  <si>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</si>
  <si>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</si>
  <si>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</si>
  <si>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</si>
  <si>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</si>
  <si>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</si>
  <si>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</si>
  <si>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</si>
  <si>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</si>
  <si>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</si>
  <si>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</si>
  <si>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</si>
  <si>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</si>
  <si>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</si>
  <si>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</si>
  <si>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</si>
  <si>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</si>
  <si>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</si>
  <si>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</si>
  <si>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</si>
  <si>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</si>
  <si>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</si>
  <si>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</si>
  <si>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</si>
  <si>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</si>
  <si>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</si>
  <si>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</si>
  <si>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</si>
  <si>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</si>
  <si>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</si>
  <si>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</si>
  <si>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</si>
  <si>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</si>
  <si>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</si>
  <si>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</si>
  <si>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</si>
  <si>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</si>
  <si>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</si>
  <si>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</si>
  <si>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</si>
  <si>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</si>
  <si>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</si>
  <si>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</si>
  <si>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</si>
  <si>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</si>
  <si>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</si>
  <si>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</si>
  <si>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</si>
  <si>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</si>
  <si>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</si>
  <si>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</si>
  <si>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</si>
  <si>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</si>
  <si>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</si>
  <si>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</si>
  <si>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</si>
  <si>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</si>
  <si>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</si>
  <si>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</si>
  <si>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</si>
  <si>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</si>
  <si>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</si>
  <si>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</si>
  <si>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</si>
  <si>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</si>
  <si>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</si>
  <si>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</si>
  <si>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</si>
  <si>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</si>
  <si>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</si>
  <si>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</si>
  <si>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</si>
  <si>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</si>
  <si>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</si>
  <si>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</si>
  <si>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</si>
  <si>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</si>
  <si>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</si>
  <si>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</si>
  <si>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</si>
  <si>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</si>
  <si>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</si>
  <si>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</si>
  <si>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</si>
  <si>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</si>
  <si>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</si>
  <si>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</si>
  <si>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</si>
  <si>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</si>
  <si>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</si>
  <si>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</si>
  <si>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</si>
  <si>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</si>
  <si>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</si>
  <si>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</si>
  <si>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</si>
  <si>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</si>
  <si>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</si>
  <si>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</si>
  <si>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</si>
  <si>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</si>
  <si>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</si>
  <si>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</si>
  <si>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</si>
  <si>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</si>
  <si>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</si>
  <si>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</si>
  <si>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</si>
  <si>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</si>
  <si>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</si>
  <si>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</si>
  <si>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</si>
  <si>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</si>
  <si>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</si>
  <si>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</si>
  <si>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</si>
  <si>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</si>
  <si>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</si>
  <si>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</si>
  <si>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</si>
  <si>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駐車場整備</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</si>
  <si>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</si>
  <si>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</si>
  <si>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</si>
  <si>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</si>
  <si>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</si>
  <si>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</si>
  <si>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</si>
  <si>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</si>
  <si>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</si>
  <si>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</si>
  <si>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</si>
  <si>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</si>
  <si>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</si>
  <si>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</si>
  <si>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</si>
  <si>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</si>
  <si>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</si>
  <si>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</si>
  <si>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</si>
  <si>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</si>
  <si>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</si>
  <si>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</si>
  <si>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</si>
  <si>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</si>
  <si>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</si>
  <si>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</si>
  <si>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</si>
  <si>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岡山県和気町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</si>
  <si>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</si>
  <si>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</si>
  <si>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</si>
  <si>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</si>
  <si>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</si>
  <si>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</si>
  <si>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</si>
  <si>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</si>
  <si>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</si>
  <si>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</si>
  <si>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</si>
  <si>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</si>
  <si>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</si>
  <si>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</si>
  <si>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</si>
  <si>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</si>
  <si>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</si>
  <si>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</si>
  <si>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</si>
  <si>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</si>
  <si>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和気町墓園事業特別会計</t>
    <phoneticPr fontId="5"/>
  </si>
  <si>
    <t>和気町住宅新築資金等貸付事業特別会計</t>
    <phoneticPr fontId="5"/>
  </si>
  <si>
    <t>和気町和気鵜飼谷温泉事業特別会計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</si>
  <si>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</si>
  <si>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</si>
  <si>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</si>
  <si>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</si>
  <si>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</si>
  <si>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</si>
  <si>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</si>
  <si>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</si>
  <si>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</si>
  <si>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</si>
  <si>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</si>
  <si>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</si>
  <si>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</si>
  <si>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</si>
  <si>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和気町国民健康保険特別会計(診療所)</t>
    <phoneticPr fontId="5"/>
  </si>
  <si>
    <t>和気町介護保険事業特別会計</t>
    <phoneticPr fontId="5"/>
  </si>
  <si>
    <t>和気町後期高齢者事業特別会計</t>
    <phoneticPr fontId="5"/>
  </si>
  <si>
    <t>和気町介護サービス事業特別会計</t>
    <phoneticPr fontId="5"/>
  </si>
  <si>
    <t>和気町駐車場事業特別会計</t>
    <phoneticPr fontId="5"/>
  </si>
  <si>
    <t>和気町上水道事業会計</t>
    <phoneticPr fontId="5"/>
  </si>
  <si>
    <t>法適用企業</t>
    <phoneticPr fontId="5"/>
  </si>
  <si>
    <t>和気町簡易水道事業会計</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</si>
  <si>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</si>
  <si>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</si>
  <si>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</si>
  <si>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</si>
  <si>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</si>
  <si>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</si>
  <si>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</si>
  <si>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</si>
  <si>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</si>
  <si>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</si>
  <si>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</si>
  <si>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</si>
  <si>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</si>
  <si>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</si>
  <si>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</si>
  <si>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</si>
  <si>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</si>
  <si>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</si>
  <si>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</si>
  <si>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</si>
  <si>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</si>
  <si>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</si>
  <si>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</si>
  <si>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</si>
  <si>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</si>
  <si>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</si>
  <si>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</si>
  <si>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</si>
  <si>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</si>
  <si>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</si>
  <si>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</si>
  <si>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</si>
  <si>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</si>
  <si>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</si>
  <si>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</si>
  <si>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</si>
  <si>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</si>
  <si>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</si>
  <si>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</si>
  <si>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</si>
  <si>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</si>
  <si>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</si>
  <si>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</si>
  <si>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</si>
  <si>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</si>
  <si>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</si>
  <si>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</si>
  <si>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</si>
  <si>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</si>
  <si>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</si>
  <si>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</si>
  <si>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</si>
  <si>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</si>
  <si>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</si>
  <si>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</si>
  <si>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</si>
  <si>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</si>
  <si>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</si>
  <si>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</si>
  <si>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</si>
  <si>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</si>
  <si>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</si>
  <si>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</si>
  <si>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</si>
  <si>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</si>
  <si>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</si>
  <si>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</si>
  <si>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</si>
  <si>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</si>
  <si>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</si>
  <si>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</si>
  <si>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</si>
  <si>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</si>
  <si>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</si>
  <si>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</si>
  <si>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</si>
  <si>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</si>
  <si>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</si>
  <si>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</si>
  <si>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</si>
  <si>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</si>
  <si>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</si>
  <si>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</si>
  <si>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</si>
  <si>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</si>
  <si>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</si>
  <si>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</si>
  <si>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</si>
  <si>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</si>
  <si>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</si>
  <si>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</si>
  <si>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</si>
  <si>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</si>
  <si>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</si>
  <si>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</si>
  <si>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</si>
  <si>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</si>
  <si>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</si>
  <si>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</si>
  <si>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</si>
  <si>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</si>
  <si>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</si>
  <si>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</si>
  <si>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</si>
  <si>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</si>
  <si>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</si>
  <si>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</si>
  <si>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</si>
  <si>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</si>
  <si>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</si>
  <si>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</si>
  <si>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</si>
  <si>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</si>
  <si>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</si>
  <si>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</si>
  <si>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</si>
  <si>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</si>
  <si>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</si>
  <si>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</si>
  <si>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</si>
  <si>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</si>
  <si>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</si>
  <si>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</si>
  <si>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</si>
  <si>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</si>
  <si>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</si>
  <si>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</si>
  <si>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</si>
  <si>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</si>
  <si>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</si>
  <si>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</si>
  <si>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</si>
  <si>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</si>
  <si>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</si>
  <si>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</si>
  <si>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</si>
  <si>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</si>
  <si>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</si>
  <si>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1.54</t>
  </si>
  <si>
    <t>▲ 8.08</t>
  </si>
  <si>
    <t>▲ 1.01</t>
  </si>
  <si>
    <t>和気町上水道事業会計</t>
  </si>
  <si>
    <t>一般会計</t>
  </si>
  <si>
    <t>和気町簡易水道事業会計</t>
  </si>
  <si>
    <t>和気町国民健康保険特別会計</t>
  </si>
  <si>
    <t>和気町和気鵜飼谷温泉事業特別会計</t>
  </si>
  <si>
    <t>和気町介護保険事業特別会計</t>
  </si>
  <si>
    <t>和気町公共下水道事業特別会計</t>
  </si>
  <si>
    <t>和気町墓園事業特別会計</t>
  </si>
  <si>
    <t>その他会計（赤字）</t>
  </si>
  <si>
    <t>その他会計（黒字）</t>
  </si>
  <si>
    <t>東備消防組合</t>
    <rPh sb="0" eb="2">
      <t>トウビ</t>
    </rPh>
    <rPh sb="2" eb="4">
      <t>ショウボウ</t>
    </rPh>
    <rPh sb="4" eb="6">
      <t>クミアイ</t>
    </rPh>
    <phoneticPr fontId="24"/>
  </si>
  <si>
    <t>和気北部衛生施設組合</t>
    <rPh sb="0" eb="2">
      <t>ワケ</t>
    </rPh>
    <rPh sb="2" eb="4">
      <t>ホクブ</t>
    </rPh>
    <rPh sb="4" eb="6">
      <t>エイセイ</t>
    </rPh>
    <rPh sb="6" eb="8">
      <t>シセツ</t>
    </rPh>
    <rPh sb="8" eb="10">
      <t>クミアイ</t>
    </rPh>
    <phoneticPr fontId="24"/>
  </si>
  <si>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4"/>
  </si>
  <si>
    <t>和気老人ホーム組合</t>
    <rPh sb="0" eb="2">
      <t>ワケ</t>
    </rPh>
    <rPh sb="2" eb="4">
      <t>ロウジン</t>
    </rPh>
    <rPh sb="7" eb="9">
      <t>クミアイ</t>
    </rPh>
    <phoneticPr fontId="24"/>
  </si>
  <si>
    <t>田原用水組合</t>
    <rPh sb="0" eb="2">
      <t>タハラ</t>
    </rPh>
    <rPh sb="2" eb="4">
      <t>ヨウスイ</t>
    </rPh>
    <rPh sb="4" eb="6">
      <t>クミアイ</t>
    </rPh>
    <phoneticPr fontId="24"/>
  </si>
  <si>
    <t>岡山県広域水道企業団</t>
    <rPh sb="0" eb="3">
      <t>オカヤマケン</t>
    </rPh>
    <rPh sb="3" eb="5">
      <t>コウイキ</t>
    </rPh>
    <rPh sb="5" eb="7">
      <t>スイドウ</t>
    </rPh>
    <rPh sb="7" eb="10">
      <t>キギョウダン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</si>
  <si>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</si>
  <si>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10" eb="12">
      <t>コウイキ</t>
    </rPh>
    <rPh sb="12" eb="14">
      <t>レンゴウ</t>
    </rPh>
    <phoneticPr fontId="2"/>
  </si>
  <si>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</si>
  <si>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</si>
  <si>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</si>
  <si>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</si>
  <si>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</si>
  <si>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東備農業共済事務組合</t>
    <rPh sb="0" eb="2">
      <t>トウビ</t>
    </rPh>
    <rPh sb="2" eb="4">
      <t>ノウギョウ</t>
    </rPh>
    <rPh sb="4" eb="6">
      <t>キョウサイ</t>
    </rPh>
    <rPh sb="6" eb="8">
      <t>ジム</t>
    </rPh>
    <rPh sb="8" eb="10">
      <t>クミアイ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</si>
</sst>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69897</c:v>
                </c:pt>
                <c:pt idx="1">
                  <c:v>289663</c:v>
                </c:pt>
                <c:pt idx="2">
                  <c:v>71253</c:v>
                </c:pt>
                <c:pt idx="3">
                  <c:v>48407</c:v>
                </c:pt>
                <c:pt idx="4">
                  <c:v>65700</c:v>
                </c:pt>
              </c:numCache>
            </c:numRef>
          </c:val>
          <c:smooth val="0"/>
        </c:ser>
        <c:dLbls>
          <c:showLegendKey val="0"/>
          <c:showVal val="0"/>
          <c:showCatName val="0"/>
          <c:showSerName val="0"/>
          <c:showPercent val="0"/>
          <c:showBubbleSize val="0"/>
        </c:dLbls>
        <c:marker val="1"/>
        <c:smooth val="0"/>
        <c:axId val="190227952"/>
        <c:axId val="188406760"/>
      </c:lineChart>
      <c:catAx>
        <c:axId val="190227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406760"/>
        <c:crosses val="autoZero"/>
        <c:auto val="1"/>
        <c:lblAlgn val="ctr"/>
        <c:lblOffset val="100"/>
        <c:tickLblSkip val="1"/>
        <c:tickMarkSkip val="1"/>
        <c:noMultiLvlLbl val="0"/>
      </c:catAx>
      <c:valAx>
        <c:axId val="1884067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227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8.7899999999999991</c:v>
                </c:pt>
                <c:pt idx="1">
                  <c:v>13.57</c:v>
                </c:pt>
                <c:pt idx="2">
                  <c:v>5.62</c:v>
                </c:pt>
                <c:pt idx="3">
                  <c:v>5.62</c:v>
                </c:pt>
                <c:pt idx="4">
                  <c:v>4.59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20.23</c:v>
                </c:pt>
                <c:pt idx="1">
                  <c:v>23.39</c:v>
                </c:pt>
                <c:pt idx="2">
                  <c:v>30.69</c:v>
                </c:pt>
                <c:pt idx="3">
                  <c:v>32.72</c:v>
                </c:pt>
                <c:pt idx="4">
                  <c:v>35.619999999999997</c:v>
                </c:pt>
              </c:numCache>
            </c:numRef>
          </c:val>
        </c:ser>
        <c:dLbls>
          <c:showLegendKey val="0"/>
          <c:showVal val="0"/>
          <c:showCatName val="0"/>
          <c:showSerName val="0"/>
          <c:showPercent val="0"/>
          <c:showBubbleSize val="0"/>
        </c:dLbls>
        <c:gapWidth val="250"/>
        <c:overlap val="100"/>
        <c:axId val="188407544"/>
        <c:axId val="188407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-1.54</c:v>
                </c:pt>
                <c:pt idx="1">
                  <c:v>5.13</c:v>
                </c:pt>
                <c:pt idx="2">
                  <c:v>-8.08</c:v>
                </c:pt>
                <c:pt idx="3">
                  <c:v>0.01</c:v>
                </c:pt>
                <c:pt idx="4">
                  <c:v>-1.01</c:v>
                </c:pt>
              </c:numCache>
            </c:numRef>
          </c:val>
          <c:smooth val="0"/>
        </c:ser>
        <c:dLbls>
          <c:showLegendKey val="0"/>
          <c:showVal val="0"/>
          <c:showCatName val="0"/>
          <c:showSerName val="0"/>
          <c:showPercent val="0"/>
          <c:showBubbleSize val="0"/>
        </c:dLbls>
        <c:marker val="1"/>
        <c:smooth val="0"/>
        <c:axId val="188407544"/>
        <c:axId val="188407936"/>
      </c:lineChart>
      <c:catAx>
        <c:axId val="18840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407936"/>
        <c:crosses val="autoZero"/>
        <c:auto val="1"/>
        <c:lblAlgn val="ctr"/>
        <c:lblOffset val="100"/>
        <c:tickLblSkip val="1"/>
        <c:tickMarkSkip val="1"/>
        <c:noMultiLvlLbl val="0"/>
      </c:catAx>
      <c:valAx>
        <c:axId val="18840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0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0.73</c:v>
                </c:pt>
                <c:pt idx="2">
                  <c:v>#N/A</c:v>
                </c:pt>
                <c:pt idx="3">
                  <c:v>0.46</c:v>
                </c:pt>
                <c:pt idx="4">
                  <c:v>#N/A</c:v>
                </c:pt>
                <c:pt idx="5">
                  <c:v>1.17</c:v>
                </c:pt>
                <c:pt idx="6">
                  <c:v>#N/A</c:v>
                </c:pt>
                <c:pt idx="7">
                  <c:v>0.28999999999999998</c:v>
                </c:pt>
                <c:pt idx="8">
                  <c:v>#N/A</c:v>
                </c:pt>
                <c:pt idx="9">
                  <c:v>0.32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和気町墓園事業特別会計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0.09</c:v>
                </c:pt>
                <c:pt idx="4">
                  <c:v>#N/A</c:v>
                </c:pt>
                <c:pt idx="5">
                  <c:v>0.02</c:v>
                </c:pt>
                <c:pt idx="6">
                  <c:v>#N/A</c:v>
                </c:pt>
                <c:pt idx="7">
                  <c:v>0.06</c:v>
                </c:pt>
                <c:pt idx="8">
                  <c:v>#N/A</c:v>
                </c:pt>
                <c:pt idx="9">
                  <c:v>0.14000000000000001</c:v>
                </c:pt>
              </c:numCache>
            </c:numRef>
          </c:val>
        </c:ser>
        <c:ser>
          <c:idx val="3"/>
          <c:order val="3"/>
          <c:tx>
            <c:strRef>
              <c:f>データシート!$A$30</c:f>
              <c:strCache>
                <c:ptCount val="1"/>
                <c:pt idx="0">
                  <c:v>和気町公共下水道事業特別会計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0.26</c:v>
                </c:pt>
                <c:pt idx="2">
                  <c:v>#N/A</c:v>
                </c:pt>
                <c:pt idx="3">
                  <c:v>0.25</c:v>
                </c:pt>
                <c:pt idx="4">
                  <c:v>#N/A</c:v>
                </c:pt>
                <c:pt idx="5">
                  <c:v>0.25</c:v>
                </c:pt>
                <c:pt idx="6">
                  <c:v>#N/A</c:v>
                </c:pt>
                <c:pt idx="7">
                  <c:v>0.15</c:v>
                </c:pt>
                <c:pt idx="8">
                  <c:v>#N/A</c:v>
                </c:pt>
                <c:pt idx="9">
                  <c:v>0.24</c:v>
                </c:pt>
              </c:numCache>
            </c:numRef>
          </c:val>
        </c:ser>
        <c:ser>
          <c:idx val="4"/>
          <c:order val="4"/>
          <c:tx>
            <c:strRef>
              <c:f>データシート!$A$31</c:f>
              <c:strCache>
                <c:ptCount val="1"/>
                <c:pt idx="0">
                  <c:v>和気町介護保険事業特別会計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0.64</c:v>
                </c:pt>
                <c:pt idx="2">
                  <c:v>#N/A</c:v>
                </c:pt>
                <c:pt idx="3">
                  <c:v>0.78</c:v>
                </c:pt>
                <c:pt idx="4">
                  <c:v>#N/A</c:v>
                </c:pt>
                <c:pt idx="5">
                  <c:v>0.16</c:v>
                </c:pt>
                <c:pt idx="6">
                  <c:v>#N/A</c:v>
                </c:pt>
                <c:pt idx="7">
                  <c:v>0.59</c:v>
                </c:pt>
                <c:pt idx="8">
                  <c:v>#N/A</c:v>
                </c:pt>
                <c:pt idx="9">
                  <c:v>0.59</c:v>
                </c:pt>
              </c:numCache>
            </c:numRef>
          </c:val>
        </c:ser>
        <c:ser>
          <c:idx val="5"/>
          <c:order val="5"/>
          <c:tx>
            <c:strRef>
              <c:f>データシート!$A$32</c:f>
              <c:strCache>
                <c:ptCount val="1"/>
                <c:pt idx="0">
                  <c:v>和気町和気鵜飼谷温泉事業特別会計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0.69</c:v>
                </c:pt>
                <c:pt idx="8">
                  <c:v>#N/A</c:v>
                </c:pt>
                <c:pt idx="9">
                  <c:v>0.77</c:v>
                </c:pt>
              </c:numCache>
            </c:numRef>
          </c:val>
        </c:ser>
        <c:ser>
          <c:idx val="6"/>
          <c:order val="6"/>
          <c:tx>
            <c:strRef>
              <c:f>データシート!$A$33</c:f>
              <c:strCache>
                <c:ptCount val="1"/>
                <c:pt idx="0">
                  <c:v>和気町国民健康保険特別会計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2.61</c:v>
                </c:pt>
                <c:pt idx="2">
                  <c:v>#N/A</c:v>
                </c:pt>
                <c:pt idx="3">
                  <c:v>3.15</c:v>
                </c:pt>
                <c:pt idx="4">
                  <c:v>#N/A</c:v>
                </c:pt>
                <c:pt idx="5">
                  <c:v>3.02</c:v>
                </c:pt>
                <c:pt idx="6">
                  <c:v>#N/A</c:v>
                </c:pt>
                <c:pt idx="7">
                  <c:v>3.33</c:v>
                </c:pt>
                <c:pt idx="8">
                  <c:v>#N/A</c:v>
                </c:pt>
                <c:pt idx="9">
                  <c:v>2.84</c:v>
                </c:pt>
              </c:numCache>
            </c:numRef>
          </c:val>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2.17</c:v>
                </c:pt>
                <c:pt idx="2">
                  <c:v>#N/A</c:v>
                </c:pt>
                <c:pt idx="3">
                  <c:v>2.2200000000000002</c:v>
                </c:pt>
                <c:pt idx="4">
                  <c:v>#N/A</c:v>
                </c:pt>
                <c:pt idx="5">
                  <c:v>2.64</c:v>
                </c:pt>
                <c:pt idx="6">
                  <c:v>#N/A</c:v>
                </c:pt>
                <c:pt idx="7">
                  <c:v>3.04</c:v>
                </c:pt>
                <c:pt idx="8">
                  <c:v>#N/A</c:v>
                </c:pt>
                <c:pt idx="9">
                  <c:v>3.36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8.74</c:v>
                </c:pt>
                <c:pt idx="2">
                  <c:v>#N/A</c:v>
                </c:pt>
                <c:pt idx="3">
                  <c:v>13.47</c:v>
                </c:pt>
                <c:pt idx="4">
                  <c:v>#N/A</c:v>
                </c:pt>
                <c:pt idx="5">
                  <c:v>5.59</c:v>
                </c:pt>
                <c:pt idx="6">
                  <c:v>#N/A</c:v>
                </c:pt>
                <c:pt idx="7">
                  <c:v>4.8499999999999996</c:v>
                </c:pt>
                <c:pt idx="8">
                  <c:v>#N/A</c:v>
                </c:pt>
                <c:pt idx="9">
                  <c:v>3.66</c:v>
                </c:pt>
              </c:numCache>
            </c:numRef>
          </c:val>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4.2699999999999996</c:v>
                </c:pt>
                <c:pt idx="2">
                  <c:v>#N/A</c:v>
                </c:pt>
                <c:pt idx="3">
                  <c:v>4.51</c:v>
                </c:pt>
                <c:pt idx="4">
                  <c:v>#N/A</c:v>
                </c:pt>
                <c:pt idx="5">
                  <c:v>4.79</c:v>
                </c:pt>
                <c:pt idx="6">
                  <c:v>#N/A</c:v>
                </c:pt>
                <c:pt idx="7">
                  <c:v>5.1100000000000003</c:v>
                </c:pt>
                <c:pt idx="8">
                  <c:v>#N/A</c:v>
                </c:pt>
                <c:pt idx="9">
                  <c:v>5.39</c:v>
                </c:pt>
              </c:numCache>
            </c:numRef>
          </c:val>
        </c:ser>
        <c:dLbls>
          <c:showLegendKey val="0"/>
          <c:showVal val="0"/>
          <c:showCatName val="0"/>
          <c:showSerName val="0"/>
          <c:showPercent val="0"/>
          <c:showBubbleSize val="0"/>
        </c:dLbls>
        <c:gapWidth val="150"/>
        <c:overlap val="100"/>
        <c:axId val="188409112"/>
        <c:axId val="188409504"/>
      </c:barChart>
      <c:catAx>
        <c:axId val="18840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09504"/>
        <c:crosses val="autoZero"/>
        <c:auto val="1"/>
        <c:lblAlgn val="ctr"/>
        <c:lblOffset val="100"/>
        <c:tickLblSkip val="1"/>
        <c:tickMarkSkip val="1"/>
        <c:noMultiLvlLbl val="0"/>
      </c:catAx>
      <c:valAx>
        <c:axId val="18840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09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1162</c:v>
                </c:pt>
                <c:pt idx="5">
                  <c:v>1161</c:v>
                </c:pt>
                <c:pt idx="8">
                  <c:v>1187</c:v>
                </c:pt>
                <c:pt idx="11">
                  <c:v>1195</c:v>
                </c:pt>
                <c:pt idx="14">
                  <c:v>1257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54</c:v>
                </c:pt>
                <c:pt idx="3">
                  <c:v>53</c:v>
                </c:pt>
                <c:pt idx="6">
                  <c:v>55</c:v>
                </c:pt>
                <c:pt idx="9">
                  <c:v>46</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133</c:v>
                </c:pt>
                <c:pt idx="3">
                  <c:v>108</c:v>
                </c:pt>
                <c:pt idx="6">
                  <c:v>102</c:v>
                </c:pt>
                <c:pt idx="9">
                  <c:v>88</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947</c:v>
                </c:pt>
                <c:pt idx="3">
                  <c:v>954</c:v>
                </c:pt>
                <c:pt idx="6">
                  <c:v>1002</c:v>
                </c:pt>
                <c:pt idx="9">
                  <c:v>972</c:v>
                </c:pt>
                <c:pt idx="12">
                  <c:v>994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890</c:v>
                </c:pt>
                <c:pt idx="3">
                  <c:v>892</c:v>
                </c:pt>
                <c:pt idx="6">
                  <c:v>932</c:v>
                </c:pt>
                <c:pt idx="9">
                  <c:v>902</c:v>
                </c:pt>
                <c:pt idx="12">
                  <c:v>856</c:v>
                </c:pt>
              </c:numCache>
            </c:numRef>
          </c:val>
        </c:ser>
        <c:dLbls>
          <c:showLegendKey val="0"/>
          <c:showVal val="0"/>
          <c:showCatName val="0"/>
          <c:showSerName val="0"/>
          <c:showPercent val="0"/>
          <c:showBubbleSize val="0"/>
        </c:dLbls>
        <c:gapWidth val="100"/>
        <c:overlap val="100"/>
        <c:axId val="240343624"/>
        <c:axId val="240344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862</c:v>
                </c:pt>
                <c:pt idx="2">
                  <c:v>#N/A</c:v>
                </c:pt>
                <c:pt idx="3">
                  <c:v>#N/A</c:v>
                </c:pt>
                <c:pt idx="4">
                  <c:v>846</c:v>
                </c:pt>
                <c:pt idx="5">
                  <c:v>#N/A</c:v>
                </c:pt>
                <c:pt idx="6">
                  <c:v>#N/A</c:v>
                </c:pt>
                <c:pt idx="7">
                  <c:v>904</c:v>
                </c:pt>
                <c:pt idx="8">
                  <c:v>#N/A</c:v>
                </c:pt>
                <c:pt idx="9">
                  <c:v>#N/A</c:v>
                </c:pt>
                <c:pt idx="10">
                  <c:v>813</c:v>
                </c:pt>
                <c:pt idx="11">
                  <c:v>#N/A</c:v>
                </c:pt>
                <c:pt idx="12">
                  <c:v>#N/A</c:v>
                </c:pt>
                <c:pt idx="13">
                  <c:v>715</c:v>
                </c:pt>
                <c:pt idx="14">
                  <c:v>#N/A</c:v>
                </c:pt>
              </c:numCache>
            </c:numRef>
          </c:val>
          <c:smooth val="0"/>
        </c:ser>
        <c:dLbls>
          <c:showLegendKey val="0"/>
          <c:showVal val="0"/>
          <c:showCatName val="0"/>
          <c:showSerName val="0"/>
          <c:showPercent val="0"/>
          <c:showBubbleSize val="0"/>
        </c:dLbls>
        <c:marker val="1"/>
        <c:smooth val="0"/>
        <c:axId val="240343624"/>
        <c:axId val="240344016"/>
      </c:lineChart>
      <c:catAx>
        <c:axId val="24034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344016"/>
        <c:crosses val="autoZero"/>
        <c:auto val="1"/>
        <c:lblAlgn val="ctr"/>
        <c:lblOffset val="100"/>
        <c:tickLblSkip val="1"/>
        <c:tickMarkSkip val="1"/>
        <c:noMultiLvlLbl val="0"/>
      </c:catAx>
      <c:valAx>
        <c:axId val="24034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34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12656</c:v>
                </c:pt>
                <c:pt idx="5">
                  <c:v>12273</c:v>
                </c:pt>
                <c:pt idx="8">
                  <c:v>12688</c:v>
                </c:pt>
                <c:pt idx="11">
                  <c:v>12263</c:v>
                </c:pt>
                <c:pt idx="14">
                  <c:v>12378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1064</c:v>
                </c:pt>
                <c:pt idx="5">
                  <c:v>1034</c:v>
                </c:pt>
                <c:pt idx="8">
                  <c:v>1005</c:v>
                </c:pt>
                <c:pt idx="11">
                  <c:v>983</c:v>
                </c:pt>
                <c:pt idx="14">
                  <c:v>851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2409</c:v>
                </c:pt>
                <c:pt idx="5">
                  <c:v>2634</c:v>
                </c:pt>
                <c:pt idx="8">
                  <c:v>3046</c:v>
                </c:pt>
                <c:pt idx="11">
                  <c:v>3135</c:v>
                </c:pt>
                <c:pt idx="14">
                  <c:v>3264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1512</c:v>
                </c:pt>
                <c:pt idx="3">
                  <c:v>1503</c:v>
                </c:pt>
                <c:pt idx="6">
                  <c:v>1354</c:v>
                </c:pt>
                <c:pt idx="9">
                  <c:v>1262</c:v>
                </c:pt>
                <c:pt idx="12">
                  <c:v>1238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640</c:v>
                </c:pt>
                <c:pt idx="3">
                  <c:v>576</c:v>
                </c:pt>
                <c:pt idx="6">
                  <c:v>560</c:v>
                </c:pt>
                <c:pt idx="9">
                  <c:v>502</c:v>
                </c:pt>
                <c:pt idx="12">
                  <c:v>433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11748</c:v>
                </c:pt>
                <c:pt idx="3">
                  <c:v>11233</c:v>
                </c:pt>
                <c:pt idx="6">
                  <c:v>10791</c:v>
                </c:pt>
                <c:pt idx="9">
                  <c:v>10306</c:v>
                </c:pt>
                <c:pt idx="12">
                  <c:v>9424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755</c:v>
                </c:pt>
                <c:pt idx="3">
                  <c:v>665</c:v>
                </c:pt>
                <c:pt idx="6">
                  <c:v>613</c:v>
                </c:pt>
                <c:pt idx="9">
                  <c:v>594</c:v>
                </c:pt>
                <c:pt idx="12">
                  <c:v>633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7132</c:v>
                </c:pt>
                <c:pt idx="3">
                  <c:v>8139</c:v>
                </c:pt>
                <c:pt idx="6">
                  <c:v>7963</c:v>
                </c:pt>
                <c:pt idx="9">
                  <c:v>7828</c:v>
                </c:pt>
                <c:pt idx="12">
                  <c:v>7656</c:v>
                </c:pt>
              </c:numCache>
            </c:numRef>
          </c:val>
        </c:ser>
        <c:dLbls>
          <c:showLegendKey val="0"/>
          <c:showVal val="0"/>
          <c:showCatName val="0"/>
          <c:showSerName val="0"/>
          <c:showPercent val="0"/>
          <c:showBubbleSize val="0"/>
        </c:dLbls>
        <c:gapWidth val="100"/>
        <c:overlap val="100"/>
        <c:axId val="240344408"/>
        <c:axId val="240345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5657</c:v>
                </c:pt>
                <c:pt idx="2">
                  <c:v>#N/A</c:v>
                </c:pt>
                <c:pt idx="3">
                  <c:v>#N/A</c:v>
                </c:pt>
                <c:pt idx="4">
                  <c:v>6175</c:v>
                </c:pt>
                <c:pt idx="5">
                  <c:v>#N/A</c:v>
                </c:pt>
                <c:pt idx="6">
                  <c:v>#N/A</c:v>
                </c:pt>
                <c:pt idx="7">
                  <c:v>4543</c:v>
                </c:pt>
                <c:pt idx="8">
                  <c:v>#N/A</c:v>
                </c:pt>
                <c:pt idx="9">
                  <c:v>#N/A</c:v>
                </c:pt>
                <c:pt idx="10">
                  <c:v>4111</c:v>
                </c:pt>
                <c:pt idx="11">
                  <c:v>#N/A</c:v>
                </c:pt>
                <c:pt idx="12">
                  <c:v>#N/A</c:v>
                </c:pt>
                <c:pt idx="13">
                  <c:v>2892</c:v>
                </c:pt>
                <c:pt idx="14">
                  <c:v>#N/A</c:v>
                </c:pt>
              </c:numCache>
            </c:numRef>
          </c:val>
          <c:smooth val="0"/>
        </c:ser>
        <c:dLbls>
          <c:showLegendKey val="0"/>
          <c:showVal val="0"/>
          <c:showCatName val="0"/>
          <c:showSerName val="0"/>
          <c:showPercent val="0"/>
          <c:showBubbleSize val="0"/>
        </c:dLbls>
        <c:marker val="1"/>
        <c:smooth val="0"/>
        <c:axId val="240344408"/>
        <c:axId val="240345192"/>
      </c:lineChart>
      <c:catAx>
        <c:axId val="24034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345192"/>
        <c:crosses val="autoZero"/>
        <c:auto val="1"/>
        <c:lblAlgn val="ctr"/>
        <c:lblOffset val="100"/>
        <c:tickLblSkip val="1"/>
        <c:tickMarkSkip val="1"/>
        <c:noMultiLvlLbl val="0"/>
      </c:catAx>
      <c:valAx>
        <c:axId val="240345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34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15,298
15,184
144.23
8,478,760
8,165,735
261,796
5,703,633
7,656,123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17.7
64.1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法人税収が伸び悩む中、前年度から横ばいの０．３０となり、依然として類似団体の平均（０．４８）を大きく下回っている。引き続き積極的な企業誘致の推進、税の収納率向上等による歳入確保に努め、併せて事務事業の見直しや整理合理化を進め、健全な財政運営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129722</xdr:rowOff>
    </xdr:to>
    <xdr:cxnSp macro="">
      <xdr:nvCxnSpPr>
        <xdr:cNvPr id="72" name="直線コネクタ 71"/>
        <xdr:cNvCxnSpPr/>
      </xdr:nvCxnSpPr>
      <xdr:spPr>
        <a:xfrm>
          <a:off x="3225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106741</xdr:rowOff>
    </xdr:to>
    <xdr:cxnSp macro="">
      <xdr:nvCxnSpPr>
        <xdr:cNvPr id="75" name="直線コネクタ 74"/>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95250</xdr:rowOff>
    </xdr:to>
    <xdr:cxnSp macro="">
      <xdr:nvCxnSpPr>
        <xdr:cNvPr id="78" name="直線コネクタ 77"/>
        <xdr:cNvCxnSpPr/>
      </xdr:nvCxnSpPr>
      <xdr:spPr>
        <a:xfrm>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82" name="テキスト ボックス 81"/>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9"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7" name="テキスト ボックス 96"/>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経常収支比率は、平成２４年度には改善が見られたものの、平成２５年度は地方交付税及び地方譲与税などの減額により、経常一般財源が前年度に比べ</a:t>
          </a:r>
          <a:r>
            <a:rPr kumimoji="1" lang="en-US" altLang="ja-JP" sz="1100">
              <a:latin typeface="ＭＳ Ｐゴシック"/>
            </a:rPr>
            <a:t>36,213</a:t>
          </a:r>
          <a:r>
            <a:rPr kumimoji="1" lang="ja-JP" altLang="en-US" sz="1100">
              <a:latin typeface="ＭＳ Ｐゴシック"/>
            </a:rPr>
            <a:t>千円減額し、加えて物件費に占める経常収支比率の上昇等により、全体の経常収支比率が上昇した。</a:t>
          </a:r>
          <a:endParaRPr kumimoji="1" lang="en-US" altLang="ja-JP" sz="1100">
            <a:latin typeface="ＭＳ Ｐゴシック"/>
          </a:endParaRPr>
        </a:p>
        <a:p>
          <a:r>
            <a:rPr kumimoji="1" lang="ja-JP" altLang="en-US" sz="1100">
              <a:latin typeface="ＭＳ Ｐゴシック"/>
            </a:rPr>
            <a:t>　経常収支比率のうち、繰出金の割合が</a:t>
          </a:r>
          <a:r>
            <a:rPr kumimoji="1" lang="en-US" altLang="ja-JP" sz="1100">
              <a:latin typeface="ＭＳ Ｐゴシック"/>
            </a:rPr>
            <a:t>26.3</a:t>
          </a:r>
          <a:r>
            <a:rPr kumimoji="1" lang="ja-JP" altLang="en-US" sz="1100">
              <a:latin typeface="ＭＳ Ｐゴシック"/>
            </a:rPr>
            <a:t>％と突出しており、下水道事業に係る繰出金が平成</a:t>
          </a:r>
          <a:r>
            <a:rPr kumimoji="1" lang="en-US" altLang="ja-JP" sz="1100">
              <a:latin typeface="ＭＳ Ｐゴシック"/>
            </a:rPr>
            <a:t>28</a:t>
          </a:r>
          <a:r>
            <a:rPr kumimoji="1" lang="ja-JP" altLang="en-US" sz="1100">
              <a:latin typeface="ＭＳ Ｐゴシック"/>
            </a:rPr>
            <a:t>年度まで</a:t>
          </a:r>
          <a:r>
            <a:rPr kumimoji="1" lang="en-US" altLang="ja-JP" sz="1100">
              <a:latin typeface="ＭＳ Ｐゴシック"/>
            </a:rPr>
            <a:t>9.5</a:t>
          </a:r>
          <a:r>
            <a:rPr kumimoji="1" lang="ja-JP" altLang="en-US" sz="1100">
              <a:latin typeface="ＭＳ Ｐゴシック"/>
            </a:rPr>
            <a:t>億円程度で推移する予想されることから、下水道事業への繰出金が減少しない限り、大きな改善は見込まれない。独立採算の原則といった観点からも、下水道会計の適正な使用料のあり方についても今後検討する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125549</xdr:rowOff>
    </xdr:from>
    <xdr:to>
      <xdr:col>7</xdr:col>
      <xdr:colOff>152400</xdr:colOff>
      <xdr:row>64</xdr:row>
      <xdr:rowOff>135890</xdr:rowOff>
    </xdr:to>
    <xdr:cxnSp macro="">
      <xdr:nvCxnSpPr>
        <xdr:cNvPr id="134" name="直線コネクタ 133"/>
        <xdr:cNvCxnSpPr/>
      </xdr:nvCxnSpPr>
      <xdr:spPr>
        <a:xfrm>
          <a:off x="4114800" y="1109834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125549</xdr:rowOff>
    </xdr:from>
    <xdr:to>
      <xdr:col>6</xdr:col>
      <xdr:colOff>0</xdr:colOff>
      <xdr:row>64</xdr:row>
      <xdr:rowOff>139337</xdr:rowOff>
    </xdr:to>
    <xdr:cxnSp macro="">
      <xdr:nvCxnSpPr>
        <xdr:cNvPr id="137" name="直線コネクタ 136"/>
        <xdr:cNvCxnSpPr/>
      </xdr:nvCxnSpPr>
      <xdr:spPr>
        <a:xfrm flipV="1">
          <a:off x="3225800" y="1109834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64</xdr:row>
      <xdr:rowOff>139337</xdr:rowOff>
    </xdr:to>
    <xdr:cxnSp macro="">
      <xdr:nvCxnSpPr>
        <xdr:cNvPr id="140" name="直線コネクタ 139"/>
        <xdr:cNvCxnSpPr/>
      </xdr:nvCxnSpPr>
      <xdr:spPr>
        <a:xfrm>
          <a:off x="2336800" y="1096391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64</xdr:row>
      <xdr:rowOff>153126</xdr:rowOff>
    </xdr:to>
    <xdr:cxnSp macro="">
      <xdr:nvCxnSpPr>
        <xdr:cNvPr id="143" name="直線コネクタ 142"/>
        <xdr:cNvCxnSpPr/>
      </xdr:nvCxnSpPr>
      <xdr:spPr>
        <a:xfrm flipV="1">
          <a:off x="1447800" y="10963910"/>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146793</xdr:rowOff>
    </xdr:from>
    <xdr:ext cx="762000" cy="259045"/>
    <xdr:sp macro="" textlink="">
      <xdr:nvSpPr>
        <xdr:cNvPr id="145" name="テキスト ボックス 144"/>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7" name="テキスト ボックス 146"/>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53" name="円/楕円 152"/>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4"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74749</xdr:rowOff>
    </xdr:from>
    <xdr:to>
      <xdr:col>6</xdr:col>
      <xdr:colOff>50800</xdr:colOff>
      <xdr:row>65</xdr:row>
      <xdr:rowOff>4899</xdr:rowOff>
    </xdr:to>
    <xdr:sp macro="" textlink="">
      <xdr:nvSpPr>
        <xdr:cNvPr id="155" name="円/楕円 154"/>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161126</xdr:rowOff>
    </xdr:from>
    <xdr:ext cx="736600" cy="259045"/>
    <xdr:sp macro="" textlink="">
      <xdr:nvSpPr>
        <xdr:cNvPr id="156" name="テキスト ボックス 155"/>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88537</xdr:rowOff>
    </xdr:from>
    <xdr:to>
      <xdr:col>4</xdr:col>
      <xdr:colOff>533400</xdr:colOff>
      <xdr:row>65</xdr:row>
      <xdr:rowOff>18687</xdr:rowOff>
    </xdr:to>
    <xdr:sp macro="" textlink="">
      <xdr:nvSpPr>
        <xdr:cNvPr id="157" name="円/楕円 156"/>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3464</xdr:rowOff>
    </xdr:from>
    <xdr:ext cx="762000" cy="259045"/>
    <xdr:sp macro="" textlink="">
      <xdr:nvSpPr>
        <xdr:cNvPr id="158" name="テキスト ボックス 157"/>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9" name="円/楕円 158"/>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60" name="テキスト ボックス 15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102326</xdr:rowOff>
    </xdr:from>
    <xdr:to>
      <xdr:col>2</xdr:col>
      <xdr:colOff>127000</xdr:colOff>
      <xdr:row>65</xdr:row>
      <xdr:rowOff>32476</xdr:rowOff>
    </xdr:to>
    <xdr:sp macro="" textlink="">
      <xdr:nvSpPr>
        <xdr:cNvPr id="161" name="円/楕円 160"/>
        <xdr:cNvSpPr/>
      </xdr:nvSpPr>
      <xdr:spPr>
        <a:xfrm>
          <a:off x="1397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17253</xdr:rowOff>
    </xdr:from>
    <xdr:ext cx="762000" cy="259045"/>
    <xdr:sp macro="" textlink="">
      <xdr:nvSpPr>
        <xdr:cNvPr id="162" name="テキスト ボックス 161"/>
        <xdr:cNvSpPr txBox="1"/>
      </xdr:nvSpPr>
      <xdr:spPr>
        <a:xfrm>
          <a:off x="1066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[170,454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6,374</a:t>
          </a:r>
          <a:r>
            <a:rPr kumimoji="1" lang="ja-JP" altLang="en-US" sz="1300">
              <a:latin typeface="ＭＳ Ｐゴシック"/>
            </a:rPr>
            <a:t>円の増額となった。類似団体平均に比べ、</a:t>
          </a:r>
          <a:r>
            <a:rPr kumimoji="1" lang="en-US" altLang="ja-JP" sz="1300">
              <a:latin typeface="ＭＳ Ｐゴシック"/>
            </a:rPr>
            <a:t>34,516</a:t>
          </a:r>
          <a:r>
            <a:rPr kumimoji="1" lang="ja-JP" altLang="en-US" sz="1300">
              <a:latin typeface="ＭＳ Ｐゴシック"/>
            </a:rPr>
            <a:t>円上回る状況である。人件費は、前年度から減額となったものの、塵芥処理施設の一部事業開始等に伴う物件費の増額等もあり、大きな変動はないにもかかわらず数値が悪化しているところから、人口の減少に対し、経費の削減が伴っていないことがうかがえる。</a:t>
          </a:r>
          <a:endParaRPr kumimoji="1" lang="en-US" altLang="ja-JP" sz="1300">
            <a:latin typeface="ＭＳ Ｐゴシック"/>
          </a:endParaRPr>
        </a:p>
        <a:p>
          <a:r>
            <a:rPr kumimoji="1" lang="ja-JP" altLang="en-US" sz="1300">
              <a:latin typeface="ＭＳ Ｐゴシック"/>
            </a:rPr>
            <a:t>　今後、より一体的で効率的な組織、事務事業の在り方を検討し、人口規模に見合った財政構造に転換していく必要がある。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157962</xdr:rowOff>
    </xdr:from>
    <xdr:to>
      <xdr:col>7</xdr:col>
      <xdr:colOff>152400</xdr:colOff>
      <xdr:row>84</xdr:row>
      <xdr:rowOff>24964</xdr:rowOff>
    </xdr:to>
    <xdr:cxnSp macro="">
      <xdr:nvCxnSpPr>
        <xdr:cNvPr id="193" name="直線コネクタ 192"/>
        <xdr:cNvCxnSpPr/>
      </xdr:nvCxnSpPr>
      <xdr:spPr>
        <a:xfrm>
          <a:off x="4114800" y="14388312"/>
          <a:ext cx="8382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34773</xdr:rowOff>
    </xdr:from>
    <xdr:to>
      <xdr:col>6</xdr:col>
      <xdr:colOff>0</xdr:colOff>
      <xdr:row>83</xdr:row>
      <xdr:rowOff>157962</xdr:rowOff>
    </xdr:to>
    <xdr:cxnSp macro="">
      <xdr:nvCxnSpPr>
        <xdr:cNvPr id="196" name="直線コネクタ 195"/>
        <xdr:cNvCxnSpPr/>
      </xdr:nvCxnSpPr>
      <xdr:spPr>
        <a:xfrm>
          <a:off x="3225800" y="14265123"/>
          <a:ext cx="889000" cy="1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21478</xdr:rowOff>
    </xdr:from>
    <xdr:to>
      <xdr:col>4</xdr:col>
      <xdr:colOff>482600</xdr:colOff>
      <xdr:row>83</xdr:row>
      <xdr:rowOff>34773</xdr:rowOff>
    </xdr:to>
    <xdr:cxnSp macro="">
      <xdr:nvCxnSpPr>
        <xdr:cNvPr id="199" name="直線コネクタ 198"/>
        <xdr:cNvCxnSpPr/>
      </xdr:nvCxnSpPr>
      <xdr:spPr>
        <a:xfrm>
          <a:off x="2336800" y="14251828"/>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4291</xdr:rowOff>
    </xdr:from>
    <xdr:to>
      <xdr:col>3</xdr:col>
      <xdr:colOff>279400</xdr:colOff>
      <xdr:row>83</xdr:row>
      <xdr:rowOff>21478</xdr:rowOff>
    </xdr:to>
    <xdr:cxnSp macro="">
      <xdr:nvCxnSpPr>
        <xdr:cNvPr id="202" name="直線コネクタ 201"/>
        <xdr:cNvCxnSpPr/>
      </xdr:nvCxnSpPr>
      <xdr:spPr>
        <a:xfrm>
          <a:off x="1447800" y="14234641"/>
          <a:ext cx="8890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63669</xdr:rowOff>
    </xdr:from>
    <xdr:to>
      <xdr:col>3</xdr:col>
      <xdr:colOff>330200</xdr:colOff>
      <xdr:row>82</xdr:row>
      <xdr:rowOff>165269</xdr:rowOff>
    </xdr:to>
    <xdr:sp macro="" textlink="">
      <xdr:nvSpPr>
        <xdr:cNvPr id="203" name="フローチャート : 判断 202"/>
        <xdr:cNvSpPr/>
      </xdr:nvSpPr>
      <xdr:spPr>
        <a:xfrm>
          <a:off x="2286000" y="14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3996</xdr:rowOff>
    </xdr:from>
    <xdr:ext cx="762000" cy="259045"/>
    <xdr:sp macro="" textlink="">
      <xdr:nvSpPr>
        <xdr:cNvPr id="204" name="テキスト ボックス 203"/>
        <xdr:cNvSpPr txBox="1"/>
      </xdr:nvSpPr>
      <xdr:spPr>
        <a:xfrm>
          <a:off x="1955800" y="1389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13182</xdr:rowOff>
    </xdr:from>
    <xdr:to>
      <xdr:col>2</xdr:col>
      <xdr:colOff>127000</xdr:colOff>
      <xdr:row>82</xdr:row>
      <xdr:rowOff>114782</xdr:rowOff>
    </xdr:to>
    <xdr:sp macro="" textlink="">
      <xdr:nvSpPr>
        <xdr:cNvPr id="205" name="フローチャート : 判断 204"/>
        <xdr:cNvSpPr/>
      </xdr:nvSpPr>
      <xdr:spPr>
        <a:xfrm>
          <a:off x="1397000" y="140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124959</xdr:rowOff>
    </xdr:from>
    <xdr:ext cx="762000" cy="259045"/>
    <xdr:sp macro="" textlink="">
      <xdr:nvSpPr>
        <xdr:cNvPr id="206" name="テキスト ボックス 205"/>
        <xdr:cNvSpPr txBox="1"/>
      </xdr:nvSpPr>
      <xdr:spPr>
        <a:xfrm>
          <a:off x="1066800" y="1384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145614</xdr:rowOff>
    </xdr:from>
    <xdr:to>
      <xdr:col>7</xdr:col>
      <xdr:colOff>203200</xdr:colOff>
      <xdr:row>84</xdr:row>
      <xdr:rowOff>75764</xdr:rowOff>
    </xdr:to>
    <xdr:sp macro="" textlink="">
      <xdr:nvSpPr>
        <xdr:cNvPr id="212" name="円/楕円 211"/>
        <xdr:cNvSpPr/>
      </xdr:nvSpPr>
      <xdr:spPr>
        <a:xfrm>
          <a:off x="4902200" y="143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117691</xdr:rowOff>
    </xdr:from>
    <xdr:ext cx="762000" cy="259045"/>
    <xdr:sp macro="" textlink="">
      <xdr:nvSpPr>
        <xdr:cNvPr id="213" name="人件費・物件費等の状況該当値テキスト"/>
        <xdr:cNvSpPr txBox="1"/>
      </xdr:nvSpPr>
      <xdr:spPr>
        <a:xfrm>
          <a:off x="5041900" y="1434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170,454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107162</xdr:rowOff>
    </xdr:from>
    <xdr:to>
      <xdr:col>6</xdr:col>
      <xdr:colOff>50800</xdr:colOff>
      <xdr:row>84</xdr:row>
      <xdr:rowOff>37312</xdr:rowOff>
    </xdr:to>
    <xdr:sp macro="" textlink="">
      <xdr:nvSpPr>
        <xdr:cNvPr id="214" name="円/楕円 213"/>
        <xdr:cNvSpPr/>
      </xdr:nvSpPr>
      <xdr:spPr>
        <a:xfrm>
          <a:off x="4064000" y="143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22089</xdr:rowOff>
    </xdr:from>
    <xdr:ext cx="736600" cy="259045"/>
    <xdr:sp macro="" textlink="">
      <xdr:nvSpPr>
        <xdr:cNvPr id="215" name="テキスト ボックス 214"/>
        <xdr:cNvSpPr txBox="1"/>
      </xdr:nvSpPr>
      <xdr:spPr>
        <a:xfrm>
          <a:off x="3733800" y="1442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155423</xdr:rowOff>
    </xdr:from>
    <xdr:to>
      <xdr:col>4</xdr:col>
      <xdr:colOff>533400</xdr:colOff>
      <xdr:row>83</xdr:row>
      <xdr:rowOff>85573</xdr:rowOff>
    </xdr:to>
    <xdr:sp macro="" textlink="">
      <xdr:nvSpPr>
        <xdr:cNvPr id="216" name="円/楕円 215"/>
        <xdr:cNvSpPr/>
      </xdr:nvSpPr>
      <xdr:spPr>
        <a:xfrm>
          <a:off x="3175000" y="1421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95750</xdr:rowOff>
    </xdr:from>
    <xdr:ext cx="762000" cy="259045"/>
    <xdr:sp macro="" textlink="">
      <xdr:nvSpPr>
        <xdr:cNvPr id="217" name="テキスト ボックス 216"/>
        <xdr:cNvSpPr txBox="1"/>
      </xdr:nvSpPr>
      <xdr:spPr>
        <a:xfrm>
          <a:off x="2844800" y="1398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142128</xdr:rowOff>
    </xdr:from>
    <xdr:to>
      <xdr:col>3</xdr:col>
      <xdr:colOff>330200</xdr:colOff>
      <xdr:row>83</xdr:row>
      <xdr:rowOff>72278</xdr:rowOff>
    </xdr:to>
    <xdr:sp macro="" textlink="">
      <xdr:nvSpPr>
        <xdr:cNvPr id="218" name="円/楕円 217"/>
        <xdr:cNvSpPr/>
      </xdr:nvSpPr>
      <xdr:spPr>
        <a:xfrm>
          <a:off x="2286000" y="142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57055</xdr:rowOff>
    </xdr:from>
    <xdr:ext cx="762000" cy="259045"/>
    <xdr:sp macro="" textlink="">
      <xdr:nvSpPr>
        <xdr:cNvPr id="219" name="テキスト ボックス 218"/>
        <xdr:cNvSpPr txBox="1"/>
      </xdr:nvSpPr>
      <xdr:spPr>
        <a:xfrm>
          <a:off x="1955800" y="142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124941</xdr:rowOff>
    </xdr:from>
    <xdr:to>
      <xdr:col>2</xdr:col>
      <xdr:colOff>127000</xdr:colOff>
      <xdr:row>83</xdr:row>
      <xdr:rowOff>55091</xdr:rowOff>
    </xdr:to>
    <xdr:sp macro="" textlink="">
      <xdr:nvSpPr>
        <xdr:cNvPr id="220" name="円/楕円 219"/>
        <xdr:cNvSpPr/>
      </xdr:nvSpPr>
      <xdr:spPr>
        <a:xfrm>
          <a:off x="1397000" y="141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39868</xdr:rowOff>
    </xdr:from>
    <xdr:ext cx="762000" cy="259045"/>
    <xdr:sp macro="" textlink="">
      <xdr:nvSpPr>
        <xdr:cNvPr id="221" name="テキスト ボックス 220"/>
        <xdr:cNvSpPr txBox="1"/>
      </xdr:nvSpPr>
      <xdr:spPr>
        <a:xfrm>
          <a:off x="1066800" y="142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93.4</a:t>
          </a:r>
          <a:r>
            <a:rPr kumimoji="1" lang="ja-JP" altLang="en-US" sz="1300">
              <a:latin typeface="ＭＳ Ｐゴシック"/>
            </a:rPr>
            <a:t>となり、類似団体平均（</a:t>
          </a:r>
          <a:r>
            <a:rPr kumimoji="1" lang="en-US" altLang="ja-JP" sz="1300">
              <a:latin typeface="ＭＳ Ｐゴシック"/>
            </a:rPr>
            <a:t>96.3</a:t>
          </a:r>
          <a:r>
            <a:rPr kumimoji="1" lang="ja-JP" altLang="en-US" sz="1300">
              <a:latin typeface="ＭＳ Ｐゴシック"/>
            </a:rPr>
            <a:t>）、全国町村平均（</a:t>
          </a:r>
          <a:r>
            <a:rPr kumimoji="1" lang="en-US" altLang="ja-JP" sz="1300">
              <a:latin typeface="ＭＳ Ｐゴシック"/>
            </a:rPr>
            <a:t>95.6</a:t>
          </a:r>
          <a:r>
            <a:rPr kumimoji="1" lang="ja-JP" altLang="en-US" sz="1300">
              <a:latin typeface="ＭＳ Ｐゴシック"/>
            </a:rPr>
            <a:t>）と比べても低い結果となった。今後も一層の定員管理、給与の適正化につい止める。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88</xdr:row>
      <xdr:rowOff>32173</xdr:rowOff>
    </xdr:to>
    <xdr:cxnSp macro="">
      <xdr:nvCxnSpPr>
        <xdr:cNvPr id="255" name="直線コネクタ 254"/>
        <xdr:cNvCxnSpPr/>
      </xdr:nvCxnSpPr>
      <xdr:spPr>
        <a:xfrm flipV="1">
          <a:off x="16179800" y="14476307"/>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123189</xdr:rowOff>
    </xdr:from>
    <xdr:to>
      <xdr:col>23</xdr:col>
      <xdr:colOff>406400</xdr:colOff>
      <xdr:row>88</xdr:row>
      <xdr:rowOff>32173</xdr:rowOff>
    </xdr:to>
    <xdr:cxnSp macro="">
      <xdr:nvCxnSpPr>
        <xdr:cNvPr id="258" name="直線コネクタ 257"/>
        <xdr:cNvCxnSpPr/>
      </xdr:nvCxnSpPr>
      <xdr:spPr>
        <a:xfrm>
          <a:off x="15290800" y="1503933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87</xdr:row>
      <xdr:rowOff>123189</xdr:rowOff>
    </xdr:to>
    <xdr:cxnSp macro="">
      <xdr:nvCxnSpPr>
        <xdr:cNvPr id="261" name="直線コネクタ 260"/>
        <xdr:cNvCxnSpPr/>
      </xdr:nvCxnSpPr>
      <xdr:spPr>
        <a:xfrm>
          <a:off x="14401800" y="14532611"/>
          <a:ext cx="8890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84</xdr:row>
      <xdr:rowOff>130811</xdr:rowOff>
    </xdr:to>
    <xdr:cxnSp macro="">
      <xdr:nvCxnSpPr>
        <xdr:cNvPr id="264" name="直線コネクタ 263"/>
        <xdr:cNvCxnSpPr/>
      </xdr:nvCxnSpPr>
      <xdr:spPr>
        <a:xfrm>
          <a:off x="13512800" y="14428046"/>
          <a:ext cx="8890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6" name="テキスト ボックス 265"/>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7" name="フローチャート :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4" name="円/楕円 273"/>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40234</xdr:rowOff>
    </xdr:from>
    <xdr:ext cx="762000" cy="259045"/>
    <xdr:sp macro="" textlink="">
      <xdr:nvSpPr>
        <xdr:cNvPr id="275"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152823</xdr:rowOff>
    </xdr:from>
    <xdr:to>
      <xdr:col>23</xdr:col>
      <xdr:colOff>457200</xdr:colOff>
      <xdr:row>88</xdr:row>
      <xdr:rowOff>82973</xdr:rowOff>
    </xdr:to>
    <xdr:sp macro="" textlink="">
      <xdr:nvSpPr>
        <xdr:cNvPr id="276" name="円/楕円 275"/>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93150</xdr:rowOff>
    </xdr:from>
    <xdr:ext cx="736600" cy="259045"/>
    <xdr:sp macro="" textlink="">
      <xdr:nvSpPr>
        <xdr:cNvPr id="277" name="テキスト ボックス 276"/>
        <xdr:cNvSpPr txBox="1"/>
      </xdr:nvSpPr>
      <xdr:spPr>
        <a:xfrm>
          <a:off x="15798800" y="1483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8" name="円/楕円 277"/>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9" name="テキスト ボックス 278"/>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0" name="円/楕円 279"/>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1" name="テキスト ボックス 280"/>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2" name="円/楕円 281"/>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87223</xdr:rowOff>
    </xdr:from>
    <xdr:ext cx="762000" cy="259045"/>
    <xdr:sp macro="" textlink="">
      <xdr:nvSpPr>
        <xdr:cNvPr id="283" name="テキスト ボックス 282"/>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和気北部衛生施設組合の解散に伴う職員受け入れ等の影響により、前年に比べ、数値が上昇した。類似団体平均（</a:t>
          </a:r>
          <a:r>
            <a:rPr kumimoji="1" lang="en-US" altLang="ja-JP" sz="1300">
              <a:latin typeface="ＭＳ Ｐゴシック"/>
            </a:rPr>
            <a:t>8.78</a:t>
          </a:r>
          <a:r>
            <a:rPr kumimoji="1" lang="ja-JP" altLang="en-US" sz="1300">
              <a:latin typeface="ＭＳ Ｐゴシック"/>
            </a:rPr>
            <a:t>）と比べ、依然として職員数が多い状況である。定員適正化計画に基づき退職者に対し新規採用を抑制して規模に見合った職員数を目指しているところである。今後住民サービスの低下を招かないよう、組織の抜本的な見直しを行い、さらなる職員の削減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150495</xdr:rowOff>
    </xdr:from>
    <xdr:to>
      <xdr:col>24</xdr:col>
      <xdr:colOff>558800</xdr:colOff>
      <xdr:row>64</xdr:row>
      <xdr:rowOff>70203</xdr:rowOff>
    </xdr:to>
    <xdr:cxnSp macro="">
      <xdr:nvCxnSpPr>
        <xdr:cNvPr id="318" name="直線コネクタ 317"/>
        <xdr:cNvCxnSpPr/>
      </xdr:nvCxnSpPr>
      <xdr:spPr>
        <a:xfrm>
          <a:off x="16179800" y="10951845"/>
          <a:ext cx="8382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150495</xdr:rowOff>
    </xdr:from>
    <xdr:to>
      <xdr:col>23</xdr:col>
      <xdr:colOff>406400</xdr:colOff>
      <xdr:row>64</xdr:row>
      <xdr:rowOff>13899</xdr:rowOff>
    </xdr:to>
    <xdr:cxnSp macro="">
      <xdr:nvCxnSpPr>
        <xdr:cNvPr id="321" name="直線コネクタ 320"/>
        <xdr:cNvCxnSpPr/>
      </xdr:nvCxnSpPr>
      <xdr:spPr>
        <a:xfrm flipV="1">
          <a:off x="15290800" y="10951845"/>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155857</xdr:rowOff>
    </xdr:from>
    <xdr:to>
      <xdr:col>22</xdr:col>
      <xdr:colOff>203200</xdr:colOff>
      <xdr:row>64</xdr:row>
      <xdr:rowOff>13899</xdr:rowOff>
    </xdr:to>
    <xdr:cxnSp macro="">
      <xdr:nvCxnSpPr>
        <xdr:cNvPr id="324" name="直線コネクタ 323"/>
        <xdr:cNvCxnSpPr/>
      </xdr:nvCxnSpPr>
      <xdr:spPr>
        <a:xfrm>
          <a:off x="14401800" y="10957207"/>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155857</xdr:rowOff>
    </xdr:from>
    <xdr:to>
      <xdr:col>21</xdr:col>
      <xdr:colOff>0</xdr:colOff>
      <xdr:row>64</xdr:row>
      <xdr:rowOff>4515</xdr:rowOff>
    </xdr:to>
    <xdr:cxnSp macro="">
      <xdr:nvCxnSpPr>
        <xdr:cNvPr id="327" name="直線コネクタ 326"/>
        <xdr:cNvCxnSpPr/>
      </xdr:nvCxnSpPr>
      <xdr:spPr>
        <a:xfrm flipV="1">
          <a:off x="13512800" y="1095720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28" name="フローチャート : 判断 327"/>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33178</xdr:rowOff>
    </xdr:from>
    <xdr:ext cx="762000" cy="259045"/>
    <xdr:sp macro="" textlink="">
      <xdr:nvSpPr>
        <xdr:cNvPr id="329" name="テキスト ボックス 328"/>
        <xdr:cNvSpPr txBox="1"/>
      </xdr:nvSpPr>
      <xdr:spPr>
        <a:xfrm>
          <a:off x="14020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0" name="フローチャート : 判断 329"/>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140281</xdr:rowOff>
    </xdr:from>
    <xdr:ext cx="762000" cy="259045"/>
    <xdr:sp macro="" textlink="">
      <xdr:nvSpPr>
        <xdr:cNvPr id="331" name="テキスト ボックス 330"/>
        <xdr:cNvSpPr txBox="1"/>
      </xdr:nvSpPr>
      <xdr:spPr>
        <a:xfrm>
          <a:off x="13131800" y="104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19403</xdr:rowOff>
    </xdr:from>
    <xdr:to>
      <xdr:col>24</xdr:col>
      <xdr:colOff>609600</xdr:colOff>
      <xdr:row>64</xdr:row>
      <xdr:rowOff>121003</xdr:rowOff>
    </xdr:to>
    <xdr:sp macro="" textlink="">
      <xdr:nvSpPr>
        <xdr:cNvPr id="337" name="円/楕円 336"/>
        <xdr:cNvSpPr/>
      </xdr:nvSpPr>
      <xdr:spPr>
        <a:xfrm>
          <a:off x="16967200" y="109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162930</xdr:rowOff>
    </xdr:from>
    <xdr:ext cx="762000" cy="259045"/>
    <xdr:sp macro="" textlink="">
      <xdr:nvSpPr>
        <xdr:cNvPr id="338" name="定員管理の状況該当値テキスト"/>
        <xdr:cNvSpPr txBox="1"/>
      </xdr:nvSpPr>
      <xdr:spPr>
        <a:xfrm>
          <a:off x="17106900" y="1096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99695</xdr:rowOff>
    </xdr:from>
    <xdr:to>
      <xdr:col>23</xdr:col>
      <xdr:colOff>457200</xdr:colOff>
      <xdr:row>64</xdr:row>
      <xdr:rowOff>29845</xdr:rowOff>
    </xdr:to>
    <xdr:sp macro="" textlink="">
      <xdr:nvSpPr>
        <xdr:cNvPr id="339" name="円/楕円 338"/>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14622</xdr:rowOff>
    </xdr:from>
    <xdr:ext cx="736600" cy="259045"/>
    <xdr:sp macro="" textlink="">
      <xdr:nvSpPr>
        <xdr:cNvPr id="340" name="テキスト ボックス 339"/>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134549</xdr:rowOff>
    </xdr:from>
    <xdr:to>
      <xdr:col>22</xdr:col>
      <xdr:colOff>254000</xdr:colOff>
      <xdr:row>64</xdr:row>
      <xdr:rowOff>64699</xdr:rowOff>
    </xdr:to>
    <xdr:sp macro="" textlink="">
      <xdr:nvSpPr>
        <xdr:cNvPr id="341" name="円/楕円 340"/>
        <xdr:cNvSpPr/>
      </xdr:nvSpPr>
      <xdr:spPr>
        <a:xfrm>
          <a:off x="15240000" y="109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49476</xdr:rowOff>
    </xdr:from>
    <xdr:ext cx="762000" cy="259045"/>
    <xdr:sp macro="" textlink="">
      <xdr:nvSpPr>
        <xdr:cNvPr id="342" name="テキスト ボックス 341"/>
        <xdr:cNvSpPr txBox="1"/>
      </xdr:nvSpPr>
      <xdr:spPr>
        <a:xfrm>
          <a:off x="14909800" y="1102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105057</xdr:rowOff>
    </xdr:from>
    <xdr:to>
      <xdr:col>21</xdr:col>
      <xdr:colOff>50800</xdr:colOff>
      <xdr:row>64</xdr:row>
      <xdr:rowOff>35207</xdr:rowOff>
    </xdr:to>
    <xdr:sp macro="" textlink="">
      <xdr:nvSpPr>
        <xdr:cNvPr id="343" name="円/楕円 342"/>
        <xdr:cNvSpPr/>
      </xdr:nvSpPr>
      <xdr:spPr>
        <a:xfrm>
          <a:off x="14351000" y="109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19984</xdr:rowOff>
    </xdr:from>
    <xdr:ext cx="762000" cy="259045"/>
    <xdr:sp macro="" textlink="">
      <xdr:nvSpPr>
        <xdr:cNvPr id="344" name="テキスト ボックス 343"/>
        <xdr:cNvSpPr txBox="1"/>
      </xdr:nvSpPr>
      <xdr:spPr>
        <a:xfrm>
          <a:off x="14020800" y="1099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125165</xdr:rowOff>
    </xdr:from>
    <xdr:to>
      <xdr:col>19</xdr:col>
      <xdr:colOff>533400</xdr:colOff>
      <xdr:row>64</xdr:row>
      <xdr:rowOff>55315</xdr:rowOff>
    </xdr:to>
    <xdr:sp macro="" textlink="">
      <xdr:nvSpPr>
        <xdr:cNvPr id="345" name="円/楕円 344"/>
        <xdr:cNvSpPr/>
      </xdr:nvSpPr>
      <xdr:spPr>
        <a:xfrm>
          <a:off x="13462000" y="109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40092</xdr:rowOff>
    </xdr:from>
    <xdr:ext cx="762000" cy="259045"/>
    <xdr:sp macro="" textlink="">
      <xdr:nvSpPr>
        <xdr:cNvPr id="346" name="テキスト ボックス 345"/>
        <xdr:cNvSpPr txBox="1"/>
      </xdr:nvSpPr>
      <xdr:spPr>
        <a:xfrm>
          <a:off x="13131800" y="110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普通会計だけでなく、特別会計繰出金や一部事務組合負担金のうち公債費へ充当した額、また債務負担行為額などを含めたものを標準財政規模で除した数値で、昨年度と比べ、</a:t>
          </a:r>
          <a:r>
            <a:rPr kumimoji="1" lang="en-US" altLang="ja-JP" sz="1300">
              <a:latin typeface="ＭＳ Ｐゴシック"/>
            </a:rPr>
            <a:t>0.7</a:t>
          </a:r>
          <a:r>
            <a:rPr kumimoji="1" lang="ja-JP" altLang="en-US" sz="1300">
              <a:latin typeface="ＭＳ Ｐゴシック"/>
            </a:rPr>
            <a:t>ポイント改善した。主な要因として地方債現在高の減少、公営企業債への繰出見込額の減少、組合等負担見込額の減少があげられる。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77153</xdr:rowOff>
    </xdr:from>
    <xdr:to>
      <xdr:col>24</xdr:col>
      <xdr:colOff>558800</xdr:colOff>
      <xdr:row>43</xdr:row>
      <xdr:rowOff>119380</xdr:rowOff>
    </xdr:to>
    <xdr:cxnSp macro="">
      <xdr:nvCxnSpPr>
        <xdr:cNvPr id="376" name="直線コネクタ 375"/>
        <xdr:cNvCxnSpPr/>
      </xdr:nvCxnSpPr>
      <xdr:spPr>
        <a:xfrm flipV="1">
          <a:off x="16179800" y="744950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7"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119380</xdr:rowOff>
    </xdr:from>
    <xdr:to>
      <xdr:col>23</xdr:col>
      <xdr:colOff>406400</xdr:colOff>
      <xdr:row>43</xdr:row>
      <xdr:rowOff>149543</xdr:rowOff>
    </xdr:to>
    <xdr:cxnSp macro="">
      <xdr:nvCxnSpPr>
        <xdr:cNvPr id="379" name="直線コネクタ 378"/>
        <xdr:cNvCxnSpPr/>
      </xdr:nvCxnSpPr>
      <xdr:spPr>
        <a:xfrm flipV="1">
          <a:off x="15290800" y="74917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137478</xdr:rowOff>
    </xdr:from>
    <xdr:to>
      <xdr:col>22</xdr:col>
      <xdr:colOff>203200</xdr:colOff>
      <xdr:row>43</xdr:row>
      <xdr:rowOff>149543</xdr:rowOff>
    </xdr:to>
    <xdr:cxnSp macro="">
      <xdr:nvCxnSpPr>
        <xdr:cNvPr id="382" name="直線コネクタ 381"/>
        <xdr:cNvCxnSpPr/>
      </xdr:nvCxnSpPr>
      <xdr:spPr>
        <a:xfrm>
          <a:off x="14401800" y="75098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137478</xdr:rowOff>
    </xdr:from>
    <xdr:to>
      <xdr:col>21</xdr:col>
      <xdr:colOff>0</xdr:colOff>
      <xdr:row>43</xdr:row>
      <xdr:rowOff>155575</xdr:rowOff>
    </xdr:to>
    <xdr:cxnSp macro="">
      <xdr:nvCxnSpPr>
        <xdr:cNvPr id="385" name="直線コネクタ 384"/>
        <xdr:cNvCxnSpPr/>
      </xdr:nvCxnSpPr>
      <xdr:spPr>
        <a:xfrm flipV="1">
          <a:off x="13512800" y="75098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86" name="フローチャート : 判断 385"/>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92409</xdr:rowOff>
    </xdr:from>
    <xdr:ext cx="762000" cy="259045"/>
    <xdr:sp macro="" textlink="">
      <xdr:nvSpPr>
        <xdr:cNvPr id="387" name="テキスト ボックス 386"/>
        <xdr:cNvSpPr txBox="1"/>
      </xdr:nvSpPr>
      <xdr:spPr>
        <a:xfrm>
          <a:off x="14020800" y="695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8" name="フローチャート : 判断 387"/>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89" name="テキスト ボックス 388"/>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26353</xdr:rowOff>
    </xdr:from>
    <xdr:to>
      <xdr:col>24</xdr:col>
      <xdr:colOff>609600</xdr:colOff>
      <xdr:row>43</xdr:row>
      <xdr:rowOff>127953</xdr:rowOff>
    </xdr:to>
    <xdr:sp macro="" textlink="">
      <xdr:nvSpPr>
        <xdr:cNvPr id="395" name="円/楕円 394"/>
        <xdr:cNvSpPr/>
      </xdr:nvSpPr>
      <xdr:spPr>
        <a:xfrm>
          <a:off x="16967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169880</xdr:rowOff>
    </xdr:from>
    <xdr:ext cx="762000" cy="259045"/>
    <xdr:sp macro="" textlink="">
      <xdr:nvSpPr>
        <xdr:cNvPr id="396" name="公債費負担の状況該当値テキスト"/>
        <xdr:cNvSpPr txBox="1"/>
      </xdr:nvSpPr>
      <xdr:spPr>
        <a:xfrm>
          <a:off x="17106900" y="737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68580</xdr:rowOff>
    </xdr:from>
    <xdr:to>
      <xdr:col>23</xdr:col>
      <xdr:colOff>457200</xdr:colOff>
      <xdr:row>43</xdr:row>
      <xdr:rowOff>170180</xdr:rowOff>
    </xdr:to>
    <xdr:sp macro="" textlink="">
      <xdr:nvSpPr>
        <xdr:cNvPr id="397" name="円/楕円 396"/>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154957</xdr:rowOff>
    </xdr:from>
    <xdr:ext cx="736600" cy="259045"/>
    <xdr:sp macro="" textlink="">
      <xdr:nvSpPr>
        <xdr:cNvPr id="398" name="テキスト ボックス 397"/>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98743</xdr:rowOff>
    </xdr:from>
    <xdr:to>
      <xdr:col>22</xdr:col>
      <xdr:colOff>254000</xdr:colOff>
      <xdr:row>44</xdr:row>
      <xdr:rowOff>28893</xdr:rowOff>
    </xdr:to>
    <xdr:sp macro="" textlink="">
      <xdr:nvSpPr>
        <xdr:cNvPr id="399" name="円/楕円 398"/>
        <xdr:cNvSpPr/>
      </xdr:nvSpPr>
      <xdr:spPr>
        <a:xfrm>
          <a:off x="15240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13670</xdr:rowOff>
    </xdr:from>
    <xdr:ext cx="762000" cy="259045"/>
    <xdr:sp macro="" textlink="">
      <xdr:nvSpPr>
        <xdr:cNvPr id="400" name="テキスト ボックス 399"/>
        <xdr:cNvSpPr txBox="1"/>
      </xdr:nvSpPr>
      <xdr:spPr>
        <a:xfrm>
          <a:off x="14909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86678</xdr:rowOff>
    </xdr:from>
    <xdr:to>
      <xdr:col>21</xdr:col>
      <xdr:colOff>50800</xdr:colOff>
      <xdr:row>44</xdr:row>
      <xdr:rowOff>16828</xdr:rowOff>
    </xdr:to>
    <xdr:sp macro="" textlink="">
      <xdr:nvSpPr>
        <xdr:cNvPr id="401" name="円/楕円 400"/>
        <xdr:cNvSpPr/>
      </xdr:nvSpPr>
      <xdr:spPr>
        <a:xfrm>
          <a:off x="14351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1605</xdr:rowOff>
    </xdr:from>
    <xdr:ext cx="762000" cy="259045"/>
    <xdr:sp macro="" textlink="">
      <xdr:nvSpPr>
        <xdr:cNvPr id="402" name="テキスト ボックス 401"/>
        <xdr:cNvSpPr txBox="1"/>
      </xdr:nvSpPr>
      <xdr:spPr>
        <a:xfrm>
          <a:off x="14020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3" name="円/楕円 402"/>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404" name="テキスト ボックス 403"/>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和気町が将来負担すべき実質的な負債の標準財政規模に対する比率で、</a:t>
          </a:r>
          <a:r>
            <a:rPr kumimoji="1" lang="en-US" altLang="ja-JP" sz="1300">
              <a:latin typeface="ＭＳ Ｐゴシック"/>
            </a:rPr>
            <a:t>350</a:t>
          </a:r>
          <a:r>
            <a:rPr kumimoji="1" lang="ja-JP" altLang="en-US" sz="1300">
              <a:latin typeface="ＭＳ Ｐゴシック"/>
            </a:rPr>
            <a:t>％を超えると早期健全化団体となる。</a:t>
          </a:r>
          <a:endParaRPr kumimoji="1" lang="en-US" altLang="ja-JP" sz="1300">
            <a:latin typeface="ＭＳ Ｐゴシック"/>
          </a:endParaRPr>
        </a:p>
        <a:p>
          <a:r>
            <a:rPr kumimoji="1" lang="ja-JP" altLang="en-US" sz="1300">
              <a:latin typeface="ＭＳ Ｐゴシック"/>
            </a:rPr>
            <a:t>　昨年度に比べ、</a:t>
          </a:r>
          <a:r>
            <a:rPr kumimoji="1" lang="en-US" altLang="ja-JP" sz="1300">
              <a:latin typeface="ＭＳ Ｐゴシック"/>
            </a:rPr>
            <a:t>25.6</a:t>
          </a:r>
          <a:r>
            <a:rPr kumimoji="1" lang="ja-JP" altLang="en-US" sz="1300">
              <a:latin typeface="ＭＳ Ｐゴシック"/>
            </a:rPr>
            <a:t>ポイントと大幅な改善が見られた。主な理由として平成</a:t>
          </a:r>
          <a:r>
            <a:rPr kumimoji="1" lang="en-US" altLang="ja-JP" sz="1300">
              <a:latin typeface="ＭＳ Ｐゴシック"/>
            </a:rPr>
            <a:t>25</a:t>
          </a:r>
          <a:r>
            <a:rPr kumimoji="1" lang="ja-JP" altLang="en-US" sz="1300">
              <a:latin typeface="ＭＳ Ｐゴシック"/>
            </a:rPr>
            <a:t>年度元利償還金が平成</a:t>
          </a:r>
          <a:r>
            <a:rPr kumimoji="1" lang="en-US" altLang="ja-JP" sz="1300">
              <a:latin typeface="ＭＳ Ｐゴシック"/>
            </a:rPr>
            <a:t>25</a:t>
          </a:r>
          <a:r>
            <a:rPr kumimoji="1" lang="ja-JP" altLang="en-US" sz="1300">
              <a:latin typeface="ＭＳ Ｐゴシック"/>
            </a:rPr>
            <a:t>年度地方債発行額を上回り、地方債現在高が減少したことや、公営企業債償還が順調に進み、繰出見込額が減少していることなどがあげられる。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17247</xdr:rowOff>
    </xdr:from>
    <xdr:to>
      <xdr:col>24</xdr:col>
      <xdr:colOff>558800</xdr:colOff>
      <xdr:row>16</xdr:row>
      <xdr:rowOff>140792</xdr:rowOff>
    </xdr:to>
    <xdr:cxnSp macro="">
      <xdr:nvCxnSpPr>
        <xdr:cNvPr id="436" name="直線コネクタ 435"/>
        <xdr:cNvCxnSpPr/>
      </xdr:nvCxnSpPr>
      <xdr:spPr>
        <a:xfrm flipV="1">
          <a:off x="16179800" y="2760447"/>
          <a:ext cx="8382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140792</xdr:rowOff>
    </xdr:from>
    <xdr:to>
      <xdr:col>23</xdr:col>
      <xdr:colOff>406400</xdr:colOff>
      <xdr:row>17</xdr:row>
      <xdr:rowOff>13259</xdr:rowOff>
    </xdr:to>
    <xdr:cxnSp macro="">
      <xdr:nvCxnSpPr>
        <xdr:cNvPr id="439" name="直線コネクタ 438"/>
        <xdr:cNvCxnSpPr/>
      </xdr:nvCxnSpPr>
      <xdr:spPr>
        <a:xfrm flipV="1">
          <a:off x="15290800" y="2883992"/>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13259</xdr:rowOff>
    </xdr:from>
    <xdr:to>
      <xdr:col>22</xdr:col>
      <xdr:colOff>203200</xdr:colOff>
      <xdr:row>17</xdr:row>
      <xdr:rowOff>171069</xdr:rowOff>
    </xdr:to>
    <xdr:cxnSp macro="">
      <xdr:nvCxnSpPr>
        <xdr:cNvPr id="442" name="直線コネクタ 441"/>
        <xdr:cNvCxnSpPr/>
      </xdr:nvCxnSpPr>
      <xdr:spPr>
        <a:xfrm flipV="1">
          <a:off x="14401800" y="2927909"/>
          <a:ext cx="8890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145974</xdr:rowOff>
    </xdr:from>
    <xdr:to>
      <xdr:col>21</xdr:col>
      <xdr:colOff>0</xdr:colOff>
      <xdr:row>17</xdr:row>
      <xdr:rowOff>171069</xdr:rowOff>
    </xdr:to>
    <xdr:cxnSp macro="">
      <xdr:nvCxnSpPr>
        <xdr:cNvPr id="445" name="直線コネクタ 444"/>
        <xdr:cNvCxnSpPr/>
      </xdr:nvCxnSpPr>
      <xdr:spPr>
        <a:xfrm>
          <a:off x="13512800" y="306062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66345</xdr:rowOff>
    </xdr:from>
    <xdr:to>
      <xdr:col>21</xdr:col>
      <xdr:colOff>50800</xdr:colOff>
      <xdr:row>16</xdr:row>
      <xdr:rowOff>167945</xdr:rowOff>
    </xdr:to>
    <xdr:sp macro="" textlink="">
      <xdr:nvSpPr>
        <xdr:cNvPr id="446" name="フローチャート : 判断 445"/>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6672</xdr:rowOff>
    </xdr:from>
    <xdr:ext cx="762000" cy="259045"/>
    <xdr:sp macro="" textlink="">
      <xdr:nvSpPr>
        <xdr:cNvPr id="447" name="テキスト ボックス 446"/>
        <xdr:cNvSpPr txBox="1"/>
      </xdr:nvSpPr>
      <xdr:spPr>
        <a:xfrm>
          <a:off x="14020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48" name="フローチャート : 判断 447"/>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81957</xdr:rowOff>
    </xdr:from>
    <xdr:ext cx="762000" cy="259045"/>
    <xdr:sp macro="" textlink="">
      <xdr:nvSpPr>
        <xdr:cNvPr id="449" name="テキスト ボックス 448"/>
        <xdr:cNvSpPr txBox="1"/>
      </xdr:nvSpPr>
      <xdr:spPr>
        <a:xfrm>
          <a:off x="13131800" y="26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137897</xdr:rowOff>
    </xdr:from>
    <xdr:to>
      <xdr:col>24</xdr:col>
      <xdr:colOff>609600</xdr:colOff>
      <xdr:row>16</xdr:row>
      <xdr:rowOff>68047</xdr:rowOff>
    </xdr:to>
    <xdr:sp macro="" textlink="">
      <xdr:nvSpPr>
        <xdr:cNvPr id="455" name="円/楕円 454"/>
        <xdr:cNvSpPr/>
      </xdr:nvSpPr>
      <xdr:spPr>
        <a:xfrm>
          <a:off x="16967200" y="27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109974</xdr:rowOff>
    </xdr:from>
    <xdr:ext cx="762000" cy="259045"/>
    <xdr:sp macro="" textlink="">
      <xdr:nvSpPr>
        <xdr:cNvPr id="456" name="将来負担の状況該当値テキスト"/>
        <xdr:cNvSpPr txBox="1"/>
      </xdr:nvSpPr>
      <xdr:spPr>
        <a:xfrm>
          <a:off x="17106900" y="268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89992</xdr:rowOff>
    </xdr:from>
    <xdr:to>
      <xdr:col>23</xdr:col>
      <xdr:colOff>457200</xdr:colOff>
      <xdr:row>17</xdr:row>
      <xdr:rowOff>20142</xdr:rowOff>
    </xdr:to>
    <xdr:sp macro="" textlink="">
      <xdr:nvSpPr>
        <xdr:cNvPr id="457" name="円/楕円 456"/>
        <xdr:cNvSpPr/>
      </xdr:nvSpPr>
      <xdr:spPr>
        <a:xfrm>
          <a:off x="16129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4919</xdr:rowOff>
    </xdr:from>
    <xdr:ext cx="736600" cy="259045"/>
    <xdr:sp macro="" textlink="">
      <xdr:nvSpPr>
        <xdr:cNvPr id="458" name="テキスト ボックス 457"/>
        <xdr:cNvSpPr txBox="1"/>
      </xdr:nvSpPr>
      <xdr:spPr>
        <a:xfrm>
          <a:off x="15798800" y="291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133909</xdr:rowOff>
    </xdr:from>
    <xdr:to>
      <xdr:col>22</xdr:col>
      <xdr:colOff>254000</xdr:colOff>
      <xdr:row>17</xdr:row>
      <xdr:rowOff>64059</xdr:rowOff>
    </xdr:to>
    <xdr:sp macro="" textlink="">
      <xdr:nvSpPr>
        <xdr:cNvPr id="459" name="円/楕円 458"/>
        <xdr:cNvSpPr/>
      </xdr:nvSpPr>
      <xdr:spPr>
        <a:xfrm>
          <a:off x="15240000" y="2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48836</xdr:rowOff>
    </xdr:from>
    <xdr:ext cx="762000" cy="259045"/>
    <xdr:sp macro="" textlink="">
      <xdr:nvSpPr>
        <xdr:cNvPr id="460" name="テキスト ボックス 459"/>
        <xdr:cNvSpPr txBox="1"/>
      </xdr:nvSpPr>
      <xdr:spPr>
        <a:xfrm>
          <a:off x="14909800" y="29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120269</xdr:rowOff>
    </xdr:from>
    <xdr:to>
      <xdr:col>21</xdr:col>
      <xdr:colOff>50800</xdr:colOff>
      <xdr:row>18</xdr:row>
      <xdr:rowOff>50419</xdr:rowOff>
    </xdr:to>
    <xdr:sp macro="" textlink="">
      <xdr:nvSpPr>
        <xdr:cNvPr id="461" name="円/楕円 460"/>
        <xdr:cNvSpPr/>
      </xdr:nvSpPr>
      <xdr:spPr>
        <a:xfrm>
          <a:off x="14351000" y="30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35196</xdr:rowOff>
    </xdr:from>
    <xdr:ext cx="762000" cy="259045"/>
    <xdr:sp macro="" textlink="">
      <xdr:nvSpPr>
        <xdr:cNvPr id="462" name="テキスト ボックス 461"/>
        <xdr:cNvSpPr txBox="1"/>
      </xdr:nvSpPr>
      <xdr:spPr>
        <a:xfrm>
          <a:off x="14020800" y="312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95174</xdr:rowOff>
    </xdr:from>
    <xdr:to>
      <xdr:col>19</xdr:col>
      <xdr:colOff>533400</xdr:colOff>
      <xdr:row>18</xdr:row>
      <xdr:rowOff>25324</xdr:rowOff>
    </xdr:to>
    <xdr:sp macro="" textlink="">
      <xdr:nvSpPr>
        <xdr:cNvPr id="463" name="円/楕円 462"/>
        <xdr:cNvSpPr/>
      </xdr:nvSpPr>
      <xdr:spPr>
        <a:xfrm>
          <a:off x="13462000" y="30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10101</xdr:rowOff>
    </xdr:from>
    <xdr:ext cx="762000" cy="259045"/>
    <xdr:sp macro="" textlink="">
      <xdr:nvSpPr>
        <xdr:cNvPr id="464" name="テキスト ボックス 463"/>
        <xdr:cNvSpPr txBox="1"/>
      </xdr:nvSpPr>
      <xdr:spPr>
        <a:xfrm>
          <a:off x="13131800" y="309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15,298
15,184
144.23
8,478,760
8,165,735
261,796
5,703,633
7,656,123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17.7
64.1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a:t>
          </a:r>
          <a:r>
            <a:rPr kumimoji="1" lang="en-US" altLang="ja-JP" sz="1100">
              <a:latin typeface="ＭＳ Ｐゴシック"/>
            </a:rPr>
            <a:t>1.1</a:t>
          </a:r>
          <a:r>
            <a:rPr kumimoji="1" lang="ja-JP" altLang="en-US" sz="1100">
              <a:latin typeface="ＭＳ Ｐゴシック"/>
            </a:rPr>
            <a:t>ポイント減少し、類似団体平均と比べると、</a:t>
          </a:r>
          <a:r>
            <a:rPr kumimoji="1" lang="en-US" altLang="ja-JP" sz="1100">
              <a:latin typeface="ＭＳ Ｐゴシック"/>
            </a:rPr>
            <a:t>3.1</a:t>
          </a:r>
          <a:r>
            <a:rPr kumimoji="1" lang="ja-JP" altLang="en-US" sz="1100">
              <a:latin typeface="ＭＳ Ｐゴシック"/>
            </a:rPr>
            <a:t>ポイント下回る状況である。今後は、一部事務組合の人件費に充てる負担金や下水道事業などの公営企業会計の人件費に充てる繰出金といった人件費に準ずる費用を含めた人件費関係経費全体について抑制していく必要がある。</a:t>
          </a:r>
          <a:endParaRPr kumimoji="1" lang="en-US" altLang="ja-JP" sz="1100">
            <a:latin typeface="ＭＳ Ｐゴシック"/>
          </a:endParaRPr>
        </a:p>
        <a:p>
          <a:r>
            <a:rPr kumimoji="1" lang="ja-JP" altLang="en-US" sz="1100">
              <a:latin typeface="ＭＳ Ｐゴシック"/>
            </a:rPr>
            <a:t>　合併効果を最大限発揮できるように、組織のスリム化や職員配置の適正化を図るため職員の適正化計画を策定し、給料や手当についての見直しを行うとともに、時間外手当の縮減を図ってきた成果が推移に現れてき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94996</xdr:rowOff>
    </xdr:to>
    <xdr:cxnSp macro="">
      <xdr:nvCxnSpPr>
        <xdr:cNvPr id="63" name="直線コネクタ 62"/>
        <xdr:cNvCxnSpPr/>
      </xdr:nvCxnSpPr>
      <xdr:spPr>
        <a:xfrm flipV="1">
          <a:off x="3987800" y="6216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36</xdr:row>
      <xdr:rowOff>94996</xdr:rowOff>
    </xdr:to>
    <xdr:cxnSp macro="">
      <xdr:nvCxnSpPr>
        <xdr:cNvPr id="66" name="直線コネクタ 65"/>
        <xdr:cNvCxnSpPr/>
      </xdr:nvCxnSpPr>
      <xdr:spPr>
        <a:xfrm>
          <a:off x="3098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76708</xdr:rowOff>
    </xdr:to>
    <xdr:cxnSp macro="">
      <xdr:nvCxnSpPr>
        <xdr:cNvPr id="69" name="直線コネクタ 68"/>
        <xdr:cNvCxnSpPr/>
      </xdr:nvCxnSpPr>
      <xdr:spPr>
        <a:xfrm>
          <a:off x="2209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94996</xdr:rowOff>
    </xdr:to>
    <xdr:cxnSp macro="">
      <xdr:nvCxnSpPr>
        <xdr:cNvPr id="72" name="直線コネクタ 71"/>
        <xdr:cNvCxnSpPr/>
      </xdr:nvCxnSpPr>
      <xdr:spPr>
        <a:xfrm flipV="1">
          <a:off x="1320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271</xdr:rowOff>
    </xdr:from>
    <xdr:ext cx="762000" cy="259045"/>
    <xdr:sp macro="" textlink="">
      <xdr:nvSpPr>
        <xdr:cNvPr id="74" name="テキスト ボックス 73"/>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2" name="円/楕円 81"/>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3"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4" name="円/楕円 83"/>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5" name="テキスト ボックス 84"/>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6" name="円/楕円 85"/>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7" name="テキスト ボックス 86"/>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8" name="円/楕円 87"/>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89" name="テキスト ボックス 88"/>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90" name="円/楕円 89"/>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1" name="テキスト ボックス 90"/>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高くなっているのは、和気町行財政改革大綱に基づき、職員人件費等から賃金（物件費）へのシフトが起きているためである。このことは、物件費が上昇しているのに対し、人件費が低下傾向にあるという比率の推移からも分かる。</a:t>
          </a:r>
          <a:endParaRPr lang="ja-JP" altLang="ja-JP" sz="1100">
            <a:effectLst/>
          </a:endParaRPr>
        </a:p>
        <a:p>
          <a:r>
            <a:rPr kumimoji="1" lang="ja-JP" altLang="ja-JP" sz="1100">
              <a:solidFill>
                <a:schemeClr val="dk1"/>
              </a:solidFill>
              <a:effectLst/>
              <a:latin typeface="+mn-lt"/>
              <a:ea typeface="+mn-ea"/>
              <a:cs typeface="+mn-cs"/>
            </a:rPr>
            <a:t>　今後、学校・園の統廃合等が控えていることもあり、特に保育所職員に対して正規職員の採用を極力抑え、臨時職員採用による対応等を図っていることなども影響している。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127000</xdr:rowOff>
    </xdr:to>
    <xdr:cxnSp macro="">
      <xdr:nvCxnSpPr>
        <xdr:cNvPr id="124" name="直線コネクタ 123"/>
        <xdr:cNvCxnSpPr/>
      </xdr:nvCxnSpPr>
      <xdr:spPr>
        <a:xfrm>
          <a:off x="15671800" y="2801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58420</xdr:rowOff>
    </xdr:to>
    <xdr:cxnSp macro="">
      <xdr:nvCxnSpPr>
        <xdr:cNvPr id="127" name="直線コネクタ 126"/>
        <xdr:cNvCxnSpPr/>
      </xdr:nvCxnSpPr>
      <xdr:spPr>
        <a:xfrm>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12700</xdr:rowOff>
    </xdr:to>
    <xdr:cxnSp macro="">
      <xdr:nvCxnSpPr>
        <xdr:cNvPr id="130" name="直線コネクタ 129"/>
        <xdr:cNvCxnSpPr/>
      </xdr:nvCxnSpPr>
      <xdr:spPr>
        <a:xfrm>
          <a:off x="13893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5080</xdr:rowOff>
    </xdr:to>
    <xdr:cxnSp macro="">
      <xdr:nvCxnSpPr>
        <xdr:cNvPr id="133" name="直線コネクタ 132"/>
        <xdr:cNvCxnSpPr/>
      </xdr:nvCxnSpPr>
      <xdr:spPr>
        <a:xfrm flipV="1">
          <a:off x="13004800" y="273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5" name="テキスト ボックス 134"/>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7" name="テキスト ボックス 136"/>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3" name="円/楕円 142"/>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4"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5" name="円/楕円 144"/>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46" name="テキスト ボックス 145"/>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7" name="円/楕円 146"/>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8" name="テキスト ボックス 147"/>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49" name="円/楕円 148"/>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50" name="テキスト ボックス 149"/>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1" name="円/楕円 150"/>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2" name="テキスト ボックス 151"/>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a:t>
          </a:r>
          <a:r>
            <a:rPr kumimoji="1" lang="en-US" altLang="ja-JP" sz="1100">
              <a:latin typeface="ＭＳ Ｐゴシック"/>
            </a:rPr>
            <a:t>0.2</a:t>
          </a:r>
          <a:r>
            <a:rPr kumimoji="1" lang="ja-JP" altLang="en-US" sz="1100">
              <a:latin typeface="ＭＳ Ｐゴシック"/>
            </a:rPr>
            <a:t>ポイント上回る結果となり、類似団体平均と比べると</a:t>
          </a:r>
          <a:r>
            <a:rPr kumimoji="1" lang="en-US" altLang="ja-JP" sz="1100">
              <a:latin typeface="ＭＳ Ｐゴシック"/>
            </a:rPr>
            <a:t>1.3</a:t>
          </a:r>
          <a:r>
            <a:rPr kumimoji="1" lang="ja-JP" altLang="en-US" sz="1100">
              <a:latin typeface="ＭＳ Ｐゴシック"/>
            </a:rPr>
            <a:t>ポイント下回る状況である。</a:t>
          </a:r>
          <a:endParaRPr kumimoji="1" lang="en-US" altLang="ja-JP" sz="1100">
            <a:latin typeface="ＭＳ Ｐゴシック"/>
          </a:endParaRPr>
        </a:p>
        <a:p>
          <a:r>
            <a:rPr kumimoji="1" lang="ja-JP" altLang="en-US" sz="1100">
              <a:latin typeface="ＭＳ Ｐゴシック"/>
            </a:rPr>
            <a:t>　厳しい財政状況の下、限られた財源を効率的に活用し、最大限の福祉サービス提供をし、地域福祉をより一層充実させていくことが求められている。このことから、これまで行ってきた予算編成段階での扶助費の量的抑制を図るといった観点ではなく、所得制限の見直しや対象者の適正化などを行い、時代に見合った制度に再構築し、多様化する町民ニーズに応えていかなければならない。</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4535</xdr:rowOff>
    </xdr:to>
    <xdr:cxnSp macro="">
      <xdr:nvCxnSpPr>
        <xdr:cNvPr id="187" name="直線コネクタ 186"/>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143328</xdr:rowOff>
    </xdr:to>
    <xdr:cxnSp macro="">
      <xdr:nvCxnSpPr>
        <xdr:cNvPr id="190" name="直線コネクタ 189"/>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127000</xdr:rowOff>
    </xdr:to>
    <xdr:cxnSp macro="">
      <xdr:nvCxnSpPr>
        <xdr:cNvPr id="193" name="直線コネクタ 192"/>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61685</xdr:rowOff>
    </xdr:to>
    <xdr:cxnSp macro="">
      <xdr:nvCxnSpPr>
        <xdr:cNvPr id="196" name="直線コネクタ 195"/>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198" name="テキスト ボックス 197"/>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0" name="テキスト ボックス 19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類似団体平均と比べても</a:t>
          </a:r>
          <a:r>
            <a:rPr kumimoji="1" lang="en-US" altLang="ja-JP" sz="1300">
              <a:latin typeface="ＭＳ Ｐゴシック"/>
            </a:rPr>
            <a:t>13.9</a:t>
          </a:r>
          <a:r>
            <a:rPr kumimoji="1" lang="ja-JP" altLang="en-US" sz="1300">
              <a:latin typeface="ＭＳ Ｐゴシック"/>
            </a:rPr>
            <a:t>ポイント下回り、類似団体中でもかなり下位という状況である。経常御収支比率のうち、繰出金が</a:t>
          </a:r>
          <a:r>
            <a:rPr kumimoji="1" lang="en-US" altLang="ja-JP" sz="1300">
              <a:latin typeface="ＭＳ Ｐゴシック"/>
            </a:rPr>
            <a:t>26.3</a:t>
          </a:r>
          <a:r>
            <a:rPr kumimoji="1" lang="ja-JP" altLang="en-US" sz="1300">
              <a:latin typeface="ＭＳ Ｐゴシック"/>
            </a:rPr>
            <a:t>％と高く、比率を押し上げる原因となっている。中でも特に下水道事業に関わる繰出金の比率が高く、平成元年度をピークに計画的に行われた下水道整備事業の起債で償還が</a:t>
          </a:r>
          <a:r>
            <a:rPr kumimoji="1" lang="en-US" altLang="ja-JP" sz="1300">
              <a:latin typeface="ＭＳ Ｐゴシック"/>
            </a:rPr>
            <a:t>30</a:t>
          </a:r>
          <a:r>
            <a:rPr kumimoji="1" lang="ja-JP" altLang="en-US" sz="1300">
              <a:latin typeface="ＭＳ Ｐゴシック"/>
            </a:rPr>
            <a:t>年程度のものが多く、平成</a:t>
          </a:r>
          <a:r>
            <a:rPr kumimoji="1" lang="en-US" altLang="ja-JP" sz="1300">
              <a:latin typeface="ＭＳ Ｐゴシック"/>
            </a:rPr>
            <a:t>28</a:t>
          </a:r>
          <a:r>
            <a:rPr kumimoji="1" lang="ja-JP" altLang="en-US" sz="1300">
              <a:latin typeface="ＭＳ Ｐゴシック"/>
            </a:rPr>
            <a:t>年度までは横ばいと予想される。それ以降は、元利償還が減少し、数値改善が見込まれる。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117856</xdr:rowOff>
    </xdr:from>
    <xdr:to>
      <xdr:col>24</xdr:col>
      <xdr:colOff>31750</xdr:colOff>
      <xdr:row>60</xdr:row>
      <xdr:rowOff>154432</xdr:rowOff>
    </xdr:to>
    <xdr:cxnSp macro="">
      <xdr:nvCxnSpPr>
        <xdr:cNvPr id="245" name="直線コネクタ 244"/>
        <xdr:cNvCxnSpPr/>
      </xdr:nvCxnSpPr>
      <xdr:spPr>
        <a:xfrm>
          <a:off x="15671800" y="104048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117856</xdr:rowOff>
    </xdr:from>
    <xdr:to>
      <xdr:col>22</xdr:col>
      <xdr:colOff>565150</xdr:colOff>
      <xdr:row>60</xdr:row>
      <xdr:rowOff>117856</xdr:rowOff>
    </xdr:to>
    <xdr:cxnSp macro="">
      <xdr:nvCxnSpPr>
        <xdr:cNvPr id="248" name="直線コネクタ 247"/>
        <xdr:cNvCxnSpPr/>
      </xdr:nvCxnSpPr>
      <xdr:spPr>
        <a:xfrm>
          <a:off x="14782800" y="10404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67564</xdr:rowOff>
    </xdr:from>
    <xdr:to>
      <xdr:col>21</xdr:col>
      <xdr:colOff>361950</xdr:colOff>
      <xdr:row>60</xdr:row>
      <xdr:rowOff>117856</xdr:rowOff>
    </xdr:to>
    <xdr:cxnSp macro="">
      <xdr:nvCxnSpPr>
        <xdr:cNvPr id="251" name="直線コネクタ 250"/>
        <xdr:cNvCxnSpPr/>
      </xdr:nvCxnSpPr>
      <xdr:spPr>
        <a:xfrm>
          <a:off x="13893800" y="103545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67564</xdr:rowOff>
    </xdr:from>
    <xdr:to>
      <xdr:col>20</xdr:col>
      <xdr:colOff>158750</xdr:colOff>
      <xdr:row>60</xdr:row>
      <xdr:rowOff>131572</xdr:rowOff>
    </xdr:to>
    <xdr:cxnSp macro="">
      <xdr:nvCxnSpPr>
        <xdr:cNvPr id="254" name="直線コネクタ 253"/>
        <xdr:cNvCxnSpPr/>
      </xdr:nvCxnSpPr>
      <xdr:spPr>
        <a:xfrm flipV="1">
          <a:off x="13004800" y="103545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6" name="テキスト ボックス 255"/>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112539</xdr:rowOff>
    </xdr:from>
    <xdr:ext cx="762000" cy="259045"/>
    <xdr:sp macro="" textlink="">
      <xdr:nvSpPr>
        <xdr:cNvPr id="258" name="テキスト ボックス 257"/>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103632</xdr:rowOff>
    </xdr:from>
    <xdr:to>
      <xdr:col>24</xdr:col>
      <xdr:colOff>82550</xdr:colOff>
      <xdr:row>61</xdr:row>
      <xdr:rowOff>33782</xdr:rowOff>
    </xdr:to>
    <xdr:sp macro="" textlink="">
      <xdr:nvSpPr>
        <xdr:cNvPr id="264" name="円/楕円 263"/>
        <xdr:cNvSpPr/>
      </xdr:nvSpPr>
      <xdr:spPr>
        <a:xfrm>
          <a:off x="164592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75709</xdr:rowOff>
    </xdr:from>
    <xdr:ext cx="762000" cy="259045"/>
    <xdr:sp macro="" textlink="">
      <xdr:nvSpPr>
        <xdr:cNvPr id="265" name="その他該当値テキスト"/>
        <xdr:cNvSpPr txBox="1"/>
      </xdr:nvSpPr>
      <xdr:spPr>
        <a:xfrm>
          <a:off x="16598900" y="103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67056</xdr:rowOff>
    </xdr:from>
    <xdr:to>
      <xdr:col>22</xdr:col>
      <xdr:colOff>615950</xdr:colOff>
      <xdr:row>60</xdr:row>
      <xdr:rowOff>168656</xdr:rowOff>
    </xdr:to>
    <xdr:sp macro="" textlink="">
      <xdr:nvSpPr>
        <xdr:cNvPr id="266" name="円/楕円 265"/>
        <xdr:cNvSpPr/>
      </xdr:nvSpPr>
      <xdr:spPr>
        <a:xfrm>
          <a:off x="15621000" y="103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153433</xdr:rowOff>
    </xdr:from>
    <xdr:ext cx="736600" cy="259045"/>
    <xdr:sp macro="" textlink="">
      <xdr:nvSpPr>
        <xdr:cNvPr id="267" name="テキスト ボックス 266"/>
        <xdr:cNvSpPr txBox="1"/>
      </xdr:nvSpPr>
      <xdr:spPr>
        <a:xfrm>
          <a:off x="15290800" y="1044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67056</xdr:rowOff>
    </xdr:from>
    <xdr:to>
      <xdr:col>21</xdr:col>
      <xdr:colOff>412750</xdr:colOff>
      <xdr:row>60</xdr:row>
      <xdr:rowOff>168656</xdr:rowOff>
    </xdr:to>
    <xdr:sp macro="" textlink="">
      <xdr:nvSpPr>
        <xdr:cNvPr id="268" name="円/楕円 267"/>
        <xdr:cNvSpPr/>
      </xdr:nvSpPr>
      <xdr:spPr>
        <a:xfrm>
          <a:off x="14732000" y="103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153433</xdr:rowOff>
    </xdr:from>
    <xdr:ext cx="762000" cy="259045"/>
    <xdr:sp macro="" textlink="">
      <xdr:nvSpPr>
        <xdr:cNvPr id="269" name="テキスト ボックス 268"/>
        <xdr:cNvSpPr txBox="1"/>
      </xdr:nvSpPr>
      <xdr:spPr>
        <a:xfrm>
          <a:off x="14401800" y="104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16764</xdr:rowOff>
    </xdr:from>
    <xdr:to>
      <xdr:col>20</xdr:col>
      <xdr:colOff>209550</xdr:colOff>
      <xdr:row>60</xdr:row>
      <xdr:rowOff>118364</xdr:rowOff>
    </xdr:to>
    <xdr:sp macro="" textlink="">
      <xdr:nvSpPr>
        <xdr:cNvPr id="270" name="円/楕円 269"/>
        <xdr:cNvSpPr/>
      </xdr:nvSpPr>
      <xdr:spPr>
        <a:xfrm>
          <a:off x="138430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103141</xdr:rowOff>
    </xdr:from>
    <xdr:ext cx="762000" cy="259045"/>
    <xdr:sp macro="" textlink="">
      <xdr:nvSpPr>
        <xdr:cNvPr id="271" name="テキスト ボックス 270"/>
        <xdr:cNvSpPr txBox="1"/>
      </xdr:nvSpPr>
      <xdr:spPr>
        <a:xfrm>
          <a:off x="13512800" y="103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80772</xdr:rowOff>
    </xdr:from>
    <xdr:to>
      <xdr:col>19</xdr:col>
      <xdr:colOff>6350</xdr:colOff>
      <xdr:row>61</xdr:row>
      <xdr:rowOff>10922</xdr:rowOff>
    </xdr:to>
    <xdr:sp macro="" textlink="">
      <xdr:nvSpPr>
        <xdr:cNvPr id="272" name="円/楕円 271"/>
        <xdr:cNvSpPr/>
      </xdr:nvSpPr>
      <xdr:spPr>
        <a:xfrm>
          <a:off x="1295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167149</xdr:rowOff>
    </xdr:from>
    <xdr:ext cx="762000" cy="259045"/>
    <xdr:sp macro="" textlink="">
      <xdr:nvSpPr>
        <xdr:cNvPr id="273" name="テキスト ボックス 272"/>
        <xdr:cNvSpPr txBox="1"/>
      </xdr:nvSpPr>
      <xdr:spPr>
        <a:xfrm>
          <a:off x="12623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0.1</a:t>
          </a:r>
          <a:r>
            <a:rPr kumimoji="1" lang="ja-JP" altLang="en-US" sz="1300">
              <a:latin typeface="ＭＳ Ｐゴシック"/>
            </a:rPr>
            <a:t>ポイント増加しているものの、類似団体平均と比べは</a:t>
          </a:r>
          <a:r>
            <a:rPr kumimoji="1" lang="en-US" altLang="ja-JP" sz="1300">
              <a:latin typeface="ＭＳ Ｐゴシック"/>
            </a:rPr>
            <a:t>0.3</a:t>
          </a:r>
          <a:r>
            <a:rPr kumimoji="1" lang="ja-JP" altLang="en-US" sz="1300">
              <a:latin typeface="ＭＳ Ｐゴシック"/>
            </a:rPr>
            <a:t>ポイント下回る状況である。</a:t>
          </a:r>
          <a:endParaRPr kumimoji="1" lang="en-US" altLang="ja-JP" sz="1300">
            <a:latin typeface="ＭＳ Ｐゴシック"/>
          </a:endParaRPr>
        </a:p>
        <a:p>
          <a:r>
            <a:rPr kumimoji="1" lang="ja-JP" altLang="en-US" sz="1300">
              <a:latin typeface="ＭＳ Ｐゴシック"/>
            </a:rPr>
            <a:t>　町の財政状況は大変厳しく、将来にわたり安定的な財政基盤を確立するためには歳出構造を見直す必要があり、補助金等についても明確な基準を設け抜本的な見直しをする必要がある。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36</xdr:row>
      <xdr:rowOff>149860</xdr:rowOff>
    </xdr:to>
    <xdr:cxnSp macro="">
      <xdr:nvCxnSpPr>
        <xdr:cNvPr id="303" name="直線コネクタ 302"/>
        <xdr:cNvCxnSpPr/>
      </xdr:nvCxnSpPr>
      <xdr:spPr>
        <a:xfrm>
          <a:off x="15671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5842</xdr:rowOff>
    </xdr:to>
    <xdr:cxnSp macro="">
      <xdr:nvCxnSpPr>
        <xdr:cNvPr id="306" name="直線コネクタ 305"/>
        <xdr:cNvCxnSpPr/>
      </xdr:nvCxnSpPr>
      <xdr:spPr>
        <a:xfrm flipV="1">
          <a:off x="14782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37</xdr:row>
      <xdr:rowOff>5842</xdr:rowOff>
    </xdr:to>
    <xdr:cxnSp macro="">
      <xdr:nvCxnSpPr>
        <xdr:cNvPr id="309" name="直線コネクタ 308"/>
        <xdr:cNvCxnSpPr/>
      </xdr:nvCxnSpPr>
      <xdr:spPr>
        <a:xfrm>
          <a:off x="13893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28702</xdr:rowOff>
    </xdr:to>
    <xdr:cxnSp macro="">
      <xdr:nvCxnSpPr>
        <xdr:cNvPr id="312" name="直線コネクタ 311"/>
        <xdr:cNvCxnSpPr/>
      </xdr:nvCxnSpPr>
      <xdr:spPr>
        <a:xfrm flipV="1">
          <a:off x="13004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16" name="テキスト ボックス 31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2" name="円/楕円 32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3"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4" name="円/楕円 323"/>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25" name="テキスト ボックス 324"/>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6" name="円/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7" name="テキスト ボックス 32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8" name="円/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29" name="テキスト ボックス 32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0" name="円/楕円 329"/>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31" name="テキスト ボックス 330"/>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0.6</a:t>
          </a:r>
          <a:r>
            <a:rPr kumimoji="1" lang="ja-JP" altLang="en-US" sz="1300">
              <a:latin typeface="ＭＳ Ｐゴシック"/>
            </a:rPr>
            <a:t>ポイント減少し、類似団体平均と比べ、</a:t>
          </a:r>
          <a:r>
            <a:rPr kumimoji="1" lang="en-US" altLang="ja-JP" sz="1300">
              <a:latin typeface="ＭＳ Ｐゴシック"/>
            </a:rPr>
            <a:t>3.3</a:t>
          </a:r>
          <a:r>
            <a:rPr kumimoji="1" lang="ja-JP" altLang="en-US" sz="1300">
              <a:latin typeface="ＭＳ Ｐゴシック"/>
            </a:rPr>
            <a:t>ポイント下回る状況である。</a:t>
          </a:r>
          <a:endParaRPr kumimoji="1" lang="en-US" altLang="ja-JP" sz="1300">
            <a:latin typeface="ＭＳ Ｐゴシック"/>
          </a:endParaRPr>
        </a:p>
        <a:p>
          <a:r>
            <a:rPr kumimoji="1" lang="ja-JP" altLang="en-US" sz="1300">
              <a:latin typeface="ＭＳ Ｐゴシック"/>
            </a:rPr>
            <a:t>　合併特例債を活用した大規模事業の償還が始まるため、今後一時的な公債費増加が想定されるので推移を注視するとともに、新たな地方債発行を必要最小限にする必要がある。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65278</xdr:rowOff>
    </xdr:to>
    <xdr:cxnSp macro="">
      <xdr:nvCxnSpPr>
        <xdr:cNvPr id="361" name="直線コネクタ 360"/>
        <xdr:cNvCxnSpPr/>
      </xdr:nvCxnSpPr>
      <xdr:spPr>
        <a:xfrm flipV="1">
          <a:off x="3987800" y="13239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101854</xdr:rowOff>
    </xdr:to>
    <xdr:cxnSp macro="">
      <xdr:nvCxnSpPr>
        <xdr:cNvPr id="364" name="直線コネクタ 363"/>
        <xdr:cNvCxnSpPr/>
      </xdr:nvCxnSpPr>
      <xdr:spPr>
        <a:xfrm flipV="1">
          <a:off x="3098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101854</xdr:rowOff>
    </xdr:to>
    <xdr:cxnSp macro="">
      <xdr:nvCxnSpPr>
        <xdr:cNvPr id="367" name="直線コネクタ 366"/>
        <xdr:cNvCxnSpPr/>
      </xdr:nvCxnSpPr>
      <xdr:spPr>
        <a:xfrm>
          <a:off x="2209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88137</xdr:rowOff>
    </xdr:to>
    <xdr:cxnSp macro="">
      <xdr:nvCxnSpPr>
        <xdr:cNvPr id="370" name="直線コネクタ 369"/>
        <xdr:cNvCxnSpPr/>
      </xdr:nvCxnSpPr>
      <xdr:spPr>
        <a:xfrm flipV="1">
          <a:off x="1320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11701</xdr:rowOff>
    </xdr:from>
    <xdr:ext cx="762000" cy="259045"/>
    <xdr:sp macro="" textlink="">
      <xdr:nvSpPr>
        <xdr:cNvPr id="374" name="テキスト ボックス 373"/>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0" name="円/楕円 379"/>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1"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2" name="円/楕円 381"/>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3" name="テキスト ボックス 382"/>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84" name="円/楕円 383"/>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85" name="テキスト ボックス 384"/>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86" name="円/楕円 385"/>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87" name="テキスト ボックス 386"/>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88" name="円/楕円 387"/>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89" name="テキスト ボックス 388"/>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0.1</a:t>
          </a:r>
          <a:r>
            <a:rPr kumimoji="1" lang="ja-JP" altLang="en-US" sz="1300">
              <a:latin typeface="ＭＳ Ｐゴシック"/>
            </a:rPr>
            <a:t>ポイント減少したものの、類似団体平均と比べ、</a:t>
          </a:r>
          <a:r>
            <a:rPr kumimoji="1" lang="en-US" altLang="ja-JP" sz="1300">
              <a:latin typeface="ＭＳ Ｐゴシック"/>
            </a:rPr>
            <a:t>9.6</a:t>
          </a:r>
          <a:r>
            <a:rPr kumimoji="1" lang="ja-JP" altLang="en-US" sz="1300">
              <a:latin typeface="ＭＳ Ｐゴシック"/>
            </a:rPr>
            <a:t>ポイント上回る状況である。</a:t>
          </a:r>
          <a:endParaRPr kumimoji="1" lang="en-US" altLang="ja-JP" sz="1300">
            <a:latin typeface="ＭＳ Ｐゴシック"/>
          </a:endParaRPr>
        </a:p>
        <a:p>
          <a:r>
            <a:rPr kumimoji="1" lang="ja-JP" altLang="en-US" sz="1300">
              <a:latin typeface="ＭＳ Ｐゴシック"/>
            </a:rPr>
            <a:t>　その他の分析でも示したとおり、和気町は下水道事業に係る繰出金の比率が高く、数値を押し上げる原因となっている。今後下水道事業債の償還に伴う数値改善と、独立採算の原則に立ち返った料金設定の検討などを行い、普通会計の負担減を図っ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66039</xdr:rowOff>
    </xdr:from>
    <xdr:to>
      <xdr:col>24</xdr:col>
      <xdr:colOff>31750</xdr:colOff>
      <xdr:row>79</xdr:row>
      <xdr:rowOff>100330</xdr:rowOff>
    </xdr:to>
    <xdr:cxnSp macro="">
      <xdr:nvCxnSpPr>
        <xdr:cNvPr id="422" name="直線コネクタ 421"/>
        <xdr:cNvCxnSpPr/>
      </xdr:nvCxnSpPr>
      <xdr:spPr>
        <a:xfrm>
          <a:off x="15671800" y="13610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50800</xdr:rowOff>
    </xdr:from>
    <xdr:to>
      <xdr:col>22</xdr:col>
      <xdr:colOff>565150</xdr:colOff>
      <xdr:row>79</xdr:row>
      <xdr:rowOff>66039</xdr:rowOff>
    </xdr:to>
    <xdr:cxnSp macro="">
      <xdr:nvCxnSpPr>
        <xdr:cNvPr id="425" name="直線コネクタ 424"/>
        <xdr:cNvCxnSpPr/>
      </xdr:nvCxnSpPr>
      <xdr:spPr>
        <a:xfrm>
          <a:off x="14782800" y="135953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104139</xdr:rowOff>
    </xdr:from>
    <xdr:to>
      <xdr:col>21</xdr:col>
      <xdr:colOff>361950</xdr:colOff>
      <xdr:row>79</xdr:row>
      <xdr:rowOff>50800</xdr:rowOff>
    </xdr:to>
    <xdr:cxnSp macro="">
      <xdr:nvCxnSpPr>
        <xdr:cNvPr id="428" name="直線コネクタ 427"/>
        <xdr:cNvCxnSpPr/>
      </xdr:nvCxnSpPr>
      <xdr:spPr>
        <a:xfrm>
          <a:off x="13893800" y="134772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79</xdr:row>
      <xdr:rowOff>77470</xdr:rowOff>
    </xdr:to>
    <xdr:cxnSp macro="">
      <xdr:nvCxnSpPr>
        <xdr:cNvPr id="431" name="直線コネクタ 430"/>
        <xdr:cNvCxnSpPr/>
      </xdr:nvCxnSpPr>
      <xdr:spPr>
        <a:xfrm flipV="1">
          <a:off x="13004800" y="134772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168927</xdr:rowOff>
    </xdr:from>
    <xdr:ext cx="762000" cy="259045"/>
    <xdr:sp macro="" textlink="">
      <xdr:nvSpPr>
        <xdr:cNvPr id="433" name="テキスト ボックス 432"/>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5" name="テキスト ボックス 43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49530</xdr:rowOff>
    </xdr:from>
    <xdr:to>
      <xdr:col>24</xdr:col>
      <xdr:colOff>82550</xdr:colOff>
      <xdr:row>79</xdr:row>
      <xdr:rowOff>151130</xdr:rowOff>
    </xdr:to>
    <xdr:sp macro="" textlink="">
      <xdr:nvSpPr>
        <xdr:cNvPr id="441" name="円/楕円 440"/>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21607</xdr:rowOff>
    </xdr:from>
    <xdr:ext cx="762000" cy="259045"/>
    <xdr:sp macro="" textlink="">
      <xdr:nvSpPr>
        <xdr:cNvPr id="442"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15239</xdr:rowOff>
    </xdr:from>
    <xdr:to>
      <xdr:col>22</xdr:col>
      <xdr:colOff>615950</xdr:colOff>
      <xdr:row>79</xdr:row>
      <xdr:rowOff>116839</xdr:rowOff>
    </xdr:to>
    <xdr:sp macro="" textlink="">
      <xdr:nvSpPr>
        <xdr:cNvPr id="443" name="円/楕円 442"/>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101616</xdr:rowOff>
    </xdr:from>
    <xdr:ext cx="736600" cy="259045"/>
    <xdr:sp macro="" textlink="">
      <xdr:nvSpPr>
        <xdr:cNvPr id="444" name="テキスト ボックス 443"/>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0</xdr:rowOff>
    </xdr:from>
    <xdr:to>
      <xdr:col>21</xdr:col>
      <xdr:colOff>412750</xdr:colOff>
      <xdr:row>79</xdr:row>
      <xdr:rowOff>101600</xdr:rowOff>
    </xdr:to>
    <xdr:sp macro="" textlink="">
      <xdr:nvSpPr>
        <xdr:cNvPr id="445" name="円/楕円 444"/>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86377</xdr:rowOff>
    </xdr:from>
    <xdr:ext cx="762000" cy="259045"/>
    <xdr:sp macro="" textlink="">
      <xdr:nvSpPr>
        <xdr:cNvPr id="446" name="テキスト ボックス 445"/>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53339</xdr:rowOff>
    </xdr:from>
    <xdr:to>
      <xdr:col>20</xdr:col>
      <xdr:colOff>209550</xdr:colOff>
      <xdr:row>78</xdr:row>
      <xdr:rowOff>154939</xdr:rowOff>
    </xdr:to>
    <xdr:sp macro="" textlink="">
      <xdr:nvSpPr>
        <xdr:cNvPr id="447" name="円/楕円 446"/>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139716</xdr:rowOff>
    </xdr:from>
    <xdr:ext cx="762000" cy="259045"/>
    <xdr:sp macro="" textlink="">
      <xdr:nvSpPr>
        <xdr:cNvPr id="448" name="テキスト ボックス 447"/>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26670</xdr:rowOff>
    </xdr:from>
    <xdr:to>
      <xdr:col>19</xdr:col>
      <xdr:colOff>6350</xdr:colOff>
      <xdr:row>79</xdr:row>
      <xdr:rowOff>128270</xdr:rowOff>
    </xdr:to>
    <xdr:sp macro="" textlink="">
      <xdr:nvSpPr>
        <xdr:cNvPr id="449" name="円/楕円 448"/>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113047</xdr:rowOff>
    </xdr:from>
    <xdr:ext cx="762000" cy="259045"/>
    <xdr:sp macro="" textlink="">
      <xdr:nvSpPr>
        <xdr:cNvPr id="450" name="テキスト ボックス 449"/>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岡山県和気町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42135</xdr:rowOff>
    </xdr:from>
    <xdr:to>
      <xdr:col>4</xdr:col>
      <xdr:colOff>1117600</xdr:colOff>
      <xdr:row>15</xdr:row>
      <xdr:rowOff>69023</xdr:rowOff>
    </xdr:to>
    <xdr:cxnSp macro="">
      <xdr:nvCxnSpPr>
        <xdr:cNvPr id="52" name="直線コネクタ 51"/>
        <xdr:cNvCxnSpPr/>
      </xdr:nvCxnSpPr>
      <xdr:spPr bwMode="auto">
        <a:xfrm>
          <a:off x="5003800" y="2661510"/>
          <a:ext cx="647700" cy="2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42135</xdr:rowOff>
    </xdr:from>
    <xdr:to>
      <xdr:col>4</xdr:col>
      <xdr:colOff>469900</xdr:colOff>
      <xdr:row>15</xdr:row>
      <xdr:rowOff>120937</xdr:rowOff>
    </xdr:to>
    <xdr:cxnSp macro="">
      <xdr:nvCxnSpPr>
        <xdr:cNvPr id="55" name="直線コネクタ 54"/>
        <xdr:cNvCxnSpPr/>
      </xdr:nvCxnSpPr>
      <xdr:spPr bwMode="auto">
        <a:xfrm flipV="1">
          <a:off x="4305300" y="2661510"/>
          <a:ext cx="698500" cy="7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113839</xdr:rowOff>
    </xdr:from>
    <xdr:to>
      <xdr:col>3</xdr:col>
      <xdr:colOff>904875</xdr:colOff>
      <xdr:row>15</xdr:row>
      <xdr:rowOff>120937</xdr:rowOff>
    </xdr:to>
    <xdr:cxnSp macro="">
      <xdr:nvCxnSpPr>
        <xdr:cNvPr id="58" name="直線コネクタ 57"/>
        <xdr:cNvCxnSpPr/>
      </xdr:nvCxnSpPr>
      <xdr:spPr bwMode="auto">
        <a:xfrm>
          <a:off x="3606800" y="2733214"/>
          <a:ext cx="698500" cy="7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112250</xdr:rowOff>
    </xdr:from>
    <xdr:to>
      <xdr:col>3</xdr:col>
      <xdr:colOff>206375</xdr:colOff>
      <xdr:row>15</xdr:row>
      <xdr:rowOff>113839</xdr:rowOff>
    </xdr:to>
    <xdr:cxnSp macro="">
      <xdr:nvCxnSpPr>
        <xdr:cNvPr id="61" name="直線コネクタ 60"/>
        <xdr:cNvCxnSpPr/>
      </xdr:nvCxnSpPr>
      <xdr:spPr bwMode="auto">
        <a:xfrm>
          <a:off x="2908300" y="2731625"/>
          <a:ext cx="698500" cy="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143353</xdr:rowOff>
    </xdr:from>
    <xdr:ext cx="762000" cy="259045"/>
    <xdr:sp macro="" textlink="">
      <xdr:nvSpPr>
        <xdr:cNvPr id="63" name="テキスト ボックス 62"/>
        <xdr:cNvSpPr txBox="1"/>
      </xdr:nvSpPr>
      <xdr:spPr>
        <a:xfrm>
          <a:off x="3225800" y="293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9067</xdr:rowOff>
    </xdr:from>
    <xdr:ext cx="762000" cy="259045"/>
    <xdr:sp macro="" textlink="">
      <xdr:nvSpPr>
        <xdr:cNvPr id="65" name="テキスト ボックス 64"/>
        <xdr:cNvSpPr txBox="1"/>
      </xdr:nvSpPr>
      <xdr:spPr>
        <a:xfrm>
          <a:off x="2527300" y="297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18223</xdr:rowOff>
    </xdr:from>
    <xdr:to>
      <xdr:col>5</xdr:col>
      <xdr:colOff>34925</xdr:colOff>
      <xdr:row>15</xdr:row>
      <xdr:rowOff>119823</xdr:rowOff>
    </xdr:to>
    <xdr:sp macro="" textlink="">
      <xdr:nvSpPr>
        <xdr:cNvPr id="71" name="円/楕円 70"/>
        <xdr:cNvSpPr/>
      </xdr:nvSpPr>
      <xdr:spPr bwMode="auto">
        <a:xfrm>
          <a:off x="5600700" y="263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34750</xdr:rowOff>
    </xdr:from>
    <xdr:ext cx="762000" cy="259045"/>
    <xdr:sp macro="" textlink="">
      <xdr:nvSpPr>
        <xdr:cNvPr id="72" name="人口1人当たり決算額の推移該当値テキスト130"/>
        <xdr:cNvSpPr txBox="1"/>
      </xdr:nvSpPr>
      <xdr:spPr>
        <a:xfrm>
          <a:off x="5740400" y="248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114,701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162785</xdr:rowOff>
    </xdr:from>
    <xdr:to>
      <xdr:col>4</xdr:col>
      <xdr:colOff>520700</xdr:colOff>
      <xdr:row>15</xdr:row>
      <xdr:rowOff>92935</xdr:rowOff>
    </xdr:to>
    <xdr:sp macro="" textlink="">
      <xdr:nvSpPr>
        <xdr:cNvPr id="73" name="円/楕円 72"/>
        <xdr:cNvSpPr/>
      </xdr:nvSpPr>
      <xdr:spPr bwMode="auto">
        <a:xfrm>
          <a:off x="4953000" y="261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103112</xdr:rowOff>
    </xdr:from>
    <xdr:ext cx="736600" cy="259045"/>
    <xdr:sp macro="" textlink="">
      <xdr:nvSpPr>
        <xdr:cNvPr id="74" name="テキスト ボックス 73"/>
        <xdr:cNvSpPr txBox="1"/>
      </xdr:nvSpPr>
      <xdr:spPr>
        <a:xfrm>
          <a:off x="4622800" y="237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70137</xdr:rowOff>
    </xdr:from>
    <xdr:to>
      <xdr:col>3</xdr:col>
      <xdr:colOff>955675</xdr:colOff>
      <xdr:row>16</xdr:row>
      <xdr:rowOff>287</xdr:rowOff>
    </xdr:to>
    <xdr:sp macro="" textlink="">
      <xdr:nvSpPr>
        <xdr:cNvPr id="75" name="円/楕円 74"/>
        <xdr:cNvSpPr/>
      </xdr:nvSpPr>
      <xdr:spPr bwMode="auto">
        <a:xfrm>
          <a:off x="4254500" y="268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10464</xdr:rowOff>
    </xdr:from>
    <xdr:ext cx="762000" cy="259045"/>
    <xdr:sp macro="" textlink="">
      <xdr:nvSpPr>
        <xdr:cNvPr id="76" name="テキスト ボックス 75"/>
        <xdr:cNvSpPr txBox="1"/>
      </xdr:nvSpPr>
      <xdr:spPr>
        <a:xfrm>
          <a:off x="3924300" y="245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63039</xdr:rowOff>
    </xdr:from>
    <xdr:to>
      <xdr:col>3</xdr:col>
      <xdr:colOff>257175</xdr:colOff>
      <xdr:row>15</xdr:row>
      <xdr:rowOff>164639</xdr:rowOff>
    </xdr:to>
    <xdr:sp macro="" textlink="">
      <xdr:nvSpPr>
        <xdr:cNvPr id="77" name="円/楕円 76"/>
        <xdr:cNvSpPr/>
      </xdr:nvSpPr>
      <xdr:spPr bwMode="auto">
        <a:xfrm>
          <a:off x="3556000" y="268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3366</xdr:rowOff>
    </xdr:from>
    <xdr:ext cx="762000" cy="259045"/>
    <xdr:sp macro="" textlink="">
      <xdr:nvSpPr>
        <xdr:cNvPr id="78" name="テキスト ボックス 77"/>
        <xdr:cNvSpPr txBox="1"/>
      </xdr:nvSpPr>
      <xdr:spPr>
        <a:xfrm>
          <a:off x="3225800" y="245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110,584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61450</xdr:rowOff>
    </xdr:from>
    <xdr:to>
      <xdr:col>2</xdr:col>
      <xdr:colOff>692150</xdr:colOff>
      <xdr:row>15</xdr:row>
      <xdr:rowOff>163050</xdr:rowOff>
    </xdr:to>
    <xdr:sp macro="" textlink="">
      <xdr:nvSpPr>
        <xdr:cNvPr id="79" name="円/楕円 78"/>
        <xdr:cNvSpPr/>
      </xdr:nvSpPr>
      <xdr:spPr bwMode="auto">
        <a:xfrm>
          <a:off x="2857500" y="268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1777</xdr:rowOff>
    </xdr:from>
    <xdr:ext cx="762000" cy="259045"/>
    <xdr:sp macro="" textlink="">
      <xdr:nvSpPr>
        <xdr:cNvPr id="80" name="テキスト ボックス 79"/>
        <xdr:cNvSpPr txBox="1"/>
      </xdr:nvSpPr>
      <xdr:spPr>
        <a:xfrm>
          <a:off x="2527300" y="244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287020</xdr:rowOff>
    </xdr:from>
    <xdr:to>
      <xdr:col>4</xdr:col>
      <xdr:colOff>1117600</xdr:colOff>
      <xdr:row>35</xdr:row>
      <xdr:rowOff>57677</xdr:rowOff>
    </xdr:to>
    <xdr:cxnSp macro="">
      <xdr:nvCxnSpPr>
        <xdr:cNvPr id="114" name="直線コネクタ 113"/>
        <xdr:cNvCxnSpPr/>
      </xdr:nvCxnSpPr>
      <xdr:spPr bwMode="auto">
        <a:xfrm>
          <a:off x="5003800" y="6554470"/>
          <a:ext cx="647700" cy="113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173291</xdr:rowOff>
    </xdr:from>
    <xdr:to>
      <xdr:col>4</xdr:col>
      <xdr:colOff>469900</xdr:colOff>
      <xdr:row>34</xdr:row>
      <xdr:rowOff>287020</xdr:rowOff>
    </xdr:to>
    <xdr:cxnSp macro="">
      <xdr:nvCxnSpPr>
        <xdr:cNvPr id="117" name="直線コネクタ 116"/>
        <xdr:cNvCxnSpPr/>
      </xdr:nvCxnSpPr>
      <xdr:spPr bwMode="auto">
        <a:xfrm>
          <a:off x="4305300" y="6440741"/>
          <a:ext cx="698500" cy="11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173291</xdr:rowOff>
    </xdr:from>
    <xdr:to>
      <xdr:col>3</xdr:col>
      <xdr:colOff>904875</xdr:colOff>
      <xdr:row>34</xdr:row>
      <xdr:rowOff>255073</xdr:rowOff>
    </xdr:to>
    <xdr:cxnSp macro="">
      <xdr:nvCxnSpPr>
        <xdr:cNvPr id="120" name="直線コネクタ 119"/>
        <xdr:cNvCxnSpPr/>
      </xdr:nvCxnSpPr>
      <xdr:spPr bwMode="auto">
        <a:xfrm flipV="1">
          <a:off x="3606800" y="6440741"/>
          <a:ext cx="698500" cy="81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245758</xdr:rowOff>
    </xdr:from>
    <xdr:to>
      <xdr:col>3</xdr:col>
      <xdr:colOff>206375</xdr:colOff>
      <xdr:row>34</xdr:row>
      <xdr:rowOff>255073</xdr:rowOff>
    </xdr:to>
    <xdr:cxnSp macro="">
      <xdr:nvCxnSpPr>
        <xdr:cNvPr id="123" name="直線コネクタ 122"/>
        <xdr:cNvCxnSpPr/>
      </xdr:nvCxnSpPr>
      <xdr:spPr bwMode="auto">
        <a:xfrm>
          <a:off x="2908300" y="6513208"/>
          <a:ext cx="698500" cy="9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5148</xdr:rowOff>
    </xdr:from>
    <xdr:ext cx="762000" cy="259045"/>
    <xdr:sp macro="" textlink="">
      <xdr:nvSpPr>
        <xdr:cNvPr id="125" name="テキスト ボックス 124"/>
        <xdr:cNvSpPr txBox="1"/>
      </xdr:nvSpPr>
      <xdr:spPr>
        <a:xfrm>
          <a:off x="3225800" y="69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336808</xdr:rowOff>
    </xdr:from>
    <xdr:ext cx="762000" cy="259045"/>
    <xdr:sp macro="" textlink="">
      <xdr:nvSpPr>
        <xdr:cNvPr id="127" name="テキスト ボックス 126"/>
        <xdr:cNvSpPr txBox="1"/>
      </xdr:nvSpPr>
      <xdr:spPr>
        <a:xfrm>
          <a:off x="2527300" y="694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6877</xdr:rowOff>
    </xdr:from>
    <xdr:to>
      <xdr:col>5</xdr:col>
      <xdr:colOff>34925</xdr:colOff>
      <xdr:row>35</xdr:row>
      <xdr:rowOff>108477</xdr:rowOff>
    </xdr:to>
    <xdr:sp macro="" textlink="">
      <xdr:nvSpPr>
        <xdr:cNvPr id="133" name="円/楕円 132"/>
        <xdr:cNvSpPr/>
      </xdr:nvSpPr>
      <xdr:spPr bwMode="auto">
        <a:xfrm>
          <a:off x="5600700" y="6617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194854</xdr:rowOff>
    </xdr:from>
    <xdr:ext cx="762000" cy="259045"/>
    <xdr:sp macro="" textlink="">
      <xdr:nvSpPr>
        <xdr:cNvPr id="134" name="人口1人当たり決算額の推移該当値テキスト445"/>
        <xdr:cNvSpPr txBox="1"/>
      </xdr:nvSpPr>
      <xdr:spPr>
        <a:xfrm>
          <a:off x="5740400" y="646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46,639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236220</xdr:rowOff>
    </xdr:from>
    <xdr:to>
      <xdr:col>4</xdr:col>
      <xdr:colOff>520700</xdr:colOff>
      <xdr:row>34</xdr:row>
      <xdr:rowOff>337820</xdr:rowOff>
    </xdr:to>
    <xdr:sp macro="" textlink="">
      <xdr:nvSpPr>
        <xdr:cNvPr id="135" name="円/楕円 134"/>
        <xdr:cNvSpPr/>
      </xdr:nvSpPr>
      <xdr:spPr bwMode="auto">
        <a:xfrm>
          <a:off x="4953000" y="650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5097</xdr:rowOff>
    </xdr:from>
    <xdr:ext cx="736600" cy="259045"/>
    <xdr:sp macro="" textlink="">
      <xdr:nvSpPr>
        <xdr:cNvPr id="136" name="テキスト ボックス 135"/>
        <xdr:cNvSpPr txBox="1"/>
      </xdr:nvSpPr>
      <xdr:spPr>
        <a:xfrm>
          <a:off x="4622800" y="627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122491</xdr:rowOff>
    </xdr:from>
    <xdr:to>
      <xdr:col>3</xdr:col>
      <xdr:colOff>955675</xdr:colOff>
      <xdr:row>34</xdr:row>
      <xdr:rowOff>224091</xdr:rowOff>
    </xdr:to>
    <xdr:sp macro="" textlink="">
      <xdr:nvSpPr>
        <xdr:cNvPr id="137" name="円/楕円 136"/>
        <xdr:cNvSpPr/>
      </xdr:nvSpPr>
      <xdr:spPr bwMode="auto">
        <a:xfrm>
          <a:off x="4254500" y="638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234268</xdr:rowOff>
    </xdr:from>
    <xdr:ext cx="762000" cy="259045"/>
    <xdr:sp macro="" textlink="">
      <xdr:nvSpPr>
        <xdr:cNvPr id="138" name="テキスト ボックス 137"/>
        <xdr:cNvSpPr txBox="1"/>
      </xdr:nvSpPr>
      <xdr:spPr>
        <a:xfrm>
          <a:off x="3924300" y="615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58,570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204273</xdr:rowOff>
    </xdr:from>
    <xdr:to>
      <xdr:col>3</xdr:col>
      <xdr:colOff>257175</xdr:colOff>
      <xdr:row>34</xdr:row>
      <xdr:rowOff>305873</xdr:rowOff>
    </xdr:to>
    <xdr:sp macro="" textlink="">
      <xdr:nvSpPr>
        <xdr:cNvPr id="139" name="円/楕円 138"/>
        <xdr:cNvSpPr/>
      </xdr:nvSpPr>
      <xdr:spPr bwMode="auto">
        <a:xfrm>
          <a:off x="3556000" y="647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316050</xdr:rowOff>
    </xdr:from>
    <xdr:ext cx="762000" cy="259045"/>
    <xdr:sp macro="" textlink="">
      <xdr:nvSpPr>
        <xdr:cNvPr id="140" name="テキスト ボックス 139"/>
        <xdr:cNvSpPr txBox="1"/>
      </xdr:nvSpPr>
      <xdr:spPr>
        <a:xfrm>
          <a:off x="3225800" y="624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194958</xdr:rowOff>
    </xdr:from>
    <xdr:to>
      <xdr:col>2</xdr:col>
      <xdr:colOff>692150</xdr:colOff>
      <xdr:row>34</xdr:row>
      <xdr:rowOff>296558</xdr:rowOff>
    </xdr:to>
    <xdr:sp macro="" textlink="">
      <xdr:nvSpPr>
        <xdr:cNvPr id="141" name="円/楕円 140"/>
        <xdr:cNvSpPr/>
      </xdr:nvSpPr>
      <xdr:spPr bwMode="auto">
        <a:xfrm>
          <a:off x="2857500" y="646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306735</xdr:rowOff>
    </xdr:from>
    <xdr:ext cx="762000" cy="259045"/>
    <xdr:sp macro="" textlink="">
      <xdr:nvSpPr>
        <xdr:cNvPr id="142" name="テキスト ボックス 141"/>
        <xdr:cNvSpPr txBox="1"/>
      </xdr:nvSpPr>
      <xdr:spPr>
        <a:xfrm>
          <a:off x="2527300" y="62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歳入歳出の決算上生じた剰余金の一定部分を年度間調整財源として財政調整基金へ積み立てている。その額は、平成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2,500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6,250</a:t>
          </a:r>
          <a:r>
            <a:rPr kumimoji="1" lang="ja-JP" altLang="en-US" sz="1400">
              <a:latin typeface="ＭＳ ゴシック" pitchFamily="49" charset="-128"/>
              <a:ea typeface="ＭＳ ゴシック" pitchFamily="49" charset="-128"/>
            </a:rPr>
            <a:t>万円であり、この間財政調整基金の取り崩しは行っておらず、財政調整基金残高の標準財政規模比が上昇してきている。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年度以降、全ての会計において黒字額の決算となっている。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また、標準財政規模比についても各会計で大きな変動はなく、今後特別会計を含め、すべての会計において赤字決算にならないよう健全な財政運営に努める。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元利償還金が前年度に比べ減少し、算入公債費等の割合も上昇したことが、実質公債費比率の改善につながっている。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一般会計の地方債現在高が減少したこと、下水道事業債償還が順調に進み、公営企業債等繰入見込額が減少したこと、充当可能基金が平成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年度決算剰余金を財源とした財政調整基金への積立により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2,900</a:t>
          </a:r>
          <a:r>
            <a:rPr kumimoji="1" lang="ja-JP" altLang="en-US" sz="1400">
              <a:latin typeface="ＭＳ ゴシック" pitchFamily="49" charset="-128"/>
              <a:ea typeface="ＭＳ ゴシック" pitchFamily="49" charset="-128"/>
            </a:rPr>
            <a:t>万円増加したことなどにより、将来負担比率の改善につながった。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13" sqref="AY13:BM1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8478760</v>
      </c>
      <c r="BO4" s="379"/>
      <c r="BP4" s="379"/>
      <c r="BQ4" s="379"/>
      <c r="BR4" s="379"/>
      <c r="BS4" s="379"/>
      <c r="BT4" s="379"/>
      <c r="BU4" s="380"/>
      <c r="BV4" s="378">
        <v>8264100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4.5999999999999996</v>
      </c>
      <c r="CU4" s="554"/>
      <c r="CV4" s="554"/>
      <c r="CW4" s="554"/>
      <c r="CX4" s="554"/>
      <c r="CY4" s="554"/>
      <c r="CZ4" s="554"/>
      <c r="DA4" s="555"/>
      <c r="DB4" s="553">
        <v>5.6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8165735</v>
      </c>
      <c r="BO5" s="384"/>
      <c r="BP5" s="384"/>
      <c r="BQ5" s="384"/>
      <c r="BR5" s="384"/>
      <c r="BS5" s="384"/>
      <c r="BT5" s="384"/>
      <c r="BU5" s="385"/>
      <c r="BV5" s="383">
        <v>7809169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94.1</v>
      </c>
      <c r="CU5" s="354"/>
      <c r="CV5" s="354"/>
      <c r="CW5" s="354"/>
      <c r="CX5" s="354"/>
      <c r="CY5" s="354"/>
      <c r="CZ5" s="354"/>
      <c r="DA5" s="355"/>
      <c r="DB5" s="353">
        <v>93.8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313025</v>
      </c>
      <c r="BO6" s="384"/>
      <c r="BP6" s="384"/>
      <c r="BQ6" s="384"/>
      <c r="BR6" s="384"/>
      <c r="BS6" s="384"/>
      <c r="BT6" s="384"/>
      <c r="BU6" s="385"/>
      <c r="BV6" s="383">
        <v>454931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100.1</v>
      </c>
      <c r="CU6" s="528"/>
      <c r="CV6" s="528"/>
      <c r="CW6" s="528"/>
      <c r="CX6" s="528"/>
      <c r="CY6" s="528"/>
      <c r="CZ6" s="528"/>
      <c r="DA6" s="529"/>
      <c r="DB6" s="527">
        <v>99.9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51229</v>
      </c>
      <c r="BO7" s="384"/>
      <c r="BP7" s="384"/>
      <c r="BQ7" s="384"/>
      <c r="BR7" s="384"/>
      <c r="BS7" s="384"/>
      <c r="BT7" s="384"/>
      <c r="BU7" s="385"/>
      <c r="BV7" s="383">
        <v>134325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5703633</v>
      </c>
      <c r="CU7" s="384"/>
      <c r="CV7" s="384"/>
      <c r="CW7" s="384"/>
      <c r="CX7" s="384"/>
      <c r="CY7" s="384"/>
      <c r="CZ7" s="384"/>
      <c r="DA7" s="385"/>
      <c r="DB7" s="383">
        <v>5707177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261796</v>
      </c>
      <c r="BO8" s="384"/>
      <c r="BP8" s="384"/>
      <c r="BQ8" s="384"/>
      <c r="BR8" s="384"/>
      <c r="BS8" s="384"/>
      <c r="BT8" s="384"/>
      <c r="BU8" s="385"/>
      <c r="BV8" s="383">
        <v>320606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v>
      </c>
      <c r="CU8" s="491"/>
      <c r="CV8" s="491"/>
      <c r="CW8" s="491"/>
      <c r="CX8" s="491"/>
      <c r="CY8" s="491"/>
      <c r="CZ8" s="491"/>
      <c r="DA8" s="492"/>
      <c r="DB8" s="490">
        <v>0.3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15362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-58810</v>
      </c>
      <c r="BO9" s="384"/>
      <c r="BP9" s="384"/>
      <c r="BQ9" s="384"/>
      <c r="BR9" s="384"/>
      <c r="BS9" s="384"/>
      <c r="BT9" s="384"/>
      <c r="BU9" s="385"/>
      <c r="BV9" s="383">
        <v>-659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12.5</v>
      </c>
      <c r="CU9" s="354"/>
      <c r="CV9" s="354"/>
      <c r="CW9" s="354"/>
      <c r="CX9" s="354"/>
      <c r="CY9" s="354"/>
      <c r="CZ9" s="354"/>
      <c r="DA9" s="355"/>
      <c r="DB9" s="353">
        <v>13.1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16180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1430</v>
      </c>
      <c r="BO10" s="384"/>
      <c r="BP10" s="384"/>
      <c r="BQ10" s="384"/>
      <c r="BR10" s="384"/>
      <c r="BS10" s="384"/>
      <c r="BT10" s="384"/>
      <c r="BU10" s="385"/>
      <c r="BV10" s="383">
        <v>1366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15298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15184</v>
      </c>
      <c r="S13" s="483"/>
      <c r="T13" s="483"/>
      <c r="U13" s="483"/>
      <c r="V13" s="484"/>
      <c r="W13" s="470" t="s">
        <v>124</v>
      </c>
      <c r="X13" s="396"/>
      <c r="Y13" s="396"/>
      <c r="Z13" s="396"/>
      <c r="AA13" s="396"/>
      <c r="AB13" s="397"/>
      <c r="AC13" s="359">
        <v>461</v>
      </c>
      <c r="AD13" s="360"/>
      <c r="AE13" s="360"/>
      <c r="AF13" s="360"/>
      <c r="AG13" s="361"/>
      <c r="AH13" s="359">
        <v>786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-57380</v>
      </c>
      <c r="BO13" s="384"/>
      <c r="BP13" s="384"/>
      <c r="BQ13" s="384"/>
      <c r="BR13" s="384"/>
      <c r="BS13" s="384"/>
      <c r="BT13" s="384"/>
      <c r="BU13" s="385"/>
      <c r="BV13" s="383">
        <v>707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17.7</v>
      </c>
      <c r="CU13" s="354"/>
      <c r="CV13" s="354"/>
      <c r="CW13" s="354"/>
      <c r="CX13" s="354"/>
      <c r="CY13" s="354"/>
      <c r="CZ13" s="354"/>
      <c r="DA13" s="355"/>
      <c r="DB13" s="353">
        <v>18.399999999999999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15432</v>
      </c>
      <c r="S14" s="483"/>
      <c r="T14" s="483"/>
      <c r="U14" s="483"/>
      <c r="V14" s="484"/>
      <c r="W14" s="485"/>
      <c r="X14" s="399"/>
      <c r="Y14" s="399"/>
      <c r="Z14" s="399"/>
      <c r="AA14" s="399"/>
      <c r="AB14" s="400"/>
      <c r="AC14" s="475">
        <v>7.1</v>
      </c>
      <c r="AD14" s="476"/>
      <c r="AE14" s="476"/>
      <c r="AF14" s="476"/>
      <c r="AG14" s="477"/>
      <c r="AH14" s="475">
        <v>10.4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64.099999999999994</v>
      </c>
      <c r="CU14" s="454"/>
      <c r="CV14" s="454"/>
      <c r="CW14" s="454"/>
      <c r="CX14" s="454"/>
      <c r="CY14" s="454"/>
      <c r="CZ14" s="454"/>
      <c r="DA14" s="455"/>
      <c r="DB14" s="486">
        <v>89.7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15310</v>
      </c>
      <c r="S15" s="483"/>
      <c r="T15" s="483"/>
      <c r="U15" s="483"/>
      <c r="V15" s="484"/>
      <c r="W15" s="470" t="s">
        <v>131</v>
      </c>
      <c r="X15" s="396"/>
      <c r="Y15" s="396"/>
      <c r="Z15" s="396"/>
      <c r="AA15" s="396"/>
      <c r="AB15" s="397"/>
      <c r="AC15" s="359">
        <v>2135</v>
      </c>
      <c r="AD15" s="360"/>
      <c r="AE15" s="360"/>
      <c r="AF15" s="360"/>
      <c r="AG15" s="361"/>
      <c r="AH15" s="359">
        <v>2610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1354218</v>
      </c>
      <c r="BO15" s="379"/>
      <c r="BP15" s="379"/>
      <c r="BQ15" s="379"/>
      <c r="BR15" s="379"/>
      <c r="BS15" s="379"/>
      <c r="BT15" s="379"/>
      <c r="BU15" s="380"/>
      <c r="BV15" s="378">
        <v>1305327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33</v>
      </c>
      <c r="AD16" s="476"/>
      <c r="AE16" s="476"/>
      <c r="AF16" s="476"/>
      <c r="AG16" s="477"/>
      <c r="AH16" s="475">
        <v>34.6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4462466</v>
      </c>
      <c r="BO16" s="384"/>
      <c r="BP16" s="384"/>
      <c r="BQ16" s="384"/>
      <c r="BR16" s="384"/>
      <c r="BS16" s="384"/>
      <c r="BT16" s="384"/>
      <c r="BU16" s="385"/>
      <c r="BV16" s="383">
        <v>4441221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3869</v>
      </c>
      <c r="AD17" s="360"/>
      <c r="AE17" s="360"/>
      <c r="AF17" s="360"/>
      <c r="AG17" s="361"/>
      <c r="AH17" s="359">
        <v>4116</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1724965</v>
      </c>
      <c r="BO17" s="384"/>
      <c r="BP17" s="384"/>
      <c r="BQ17" s="384"/>
      <c r="BR17" s="384"/>
      <c r="BS17" s="384"/>
      <c r="BT17" s="384"/>
      <c r="BU17" s="385"/>
      <c r="BV17" s="383">
        <v>1659041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144.22999999999999</v>
      </c>
      <c r="M18" s="446"/>
      <c r="N18" s="446"/>
      <c r="O18" s="446"/>
      <c r="P18" s="446"/>
      <c r="Q18" s="446"/>
      <c r="R18" s="447"/>
      <c r="S18" s="447"/>
      <c r="T18" s="447"/>
      <c r="U18" s="447"/>
      <c r="V18" s="448"/>
      <c r="W18" s="462"/>
      <c r="X18" s="463"/>
      <c r="Y18" s="463"/>
      <c r="Z18" s="463"/>
      <c r="AA18" s="463"/>
      <c r="AB18" s="471"/>
      <c r="AC18" s="347">
        <v>59.8</v>
      </c>
      <c r="AD18" s="348"/>
      <c r="AE18" s="348"/>
      <c r="AF18" s="348"/>
      <c r="AG18" s="449"/>
      <c r="AH18" s="347">
        <v>54.6</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5401690</v>
      </c>
      <c r="BO18" s="384"/>
      <c r="BP18" s="384"/>
      <c r="BQ18" s="384"/>
      <c r="BR18" s="384"/>
      <c r="BS18" s="384"/>
      <c r="BT18" s="384"/>
      <c r="BU18" s="385"/>
      <c r="BV18" s="383">
        <v>5431036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107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6574982</v>
      </c>
      <c r="BO19" s="384"/>
      <c r="BP19" s="384"/>
      <c r="BQ19" s="384"/>
      <c r="BR19" s="384"/>
      <c r="BS19" s="384"/>
      <c r="BT19" s="384"/>
      <c r="BU19" s="385"/>
      <c r="BV19" s="383">
        <v>6566811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5394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7656123</v>
      </c>
      <c r="BO23" s="384"/>
      <c r="BP23" s="384"/>
      <c r="BQ23" s="384"/>
      <c r="BR23" s="384"/>
      <c r="BS23" s="384"/>
      <c r="BT23" s="384"/>
      <c r="BU23" s="385"/>
      <c r="BV23" s="383">
        <v>7827737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6790</v>
      </c>
      <c r="R24" s="360"/>
      <c r="S24" s="360"/>
      <c r="T24" s="360"/>
      <c r="U24" s="360"/>
      <c r="V24" s="361"/>
      <c r="W24" s="425"/>
      <c r="X24" s="416"/>
      <c r="Y24" s="417"/>
      <c r="Z24" s="356" t="s">
        <v>155</v>
      </c>
      <c r="AA24" s="357"/>
      <c r="AB24" s="357"/>
      <c r="AC24" s="357"/>
      <c r="AD24" s="357"/>
      <c r="AE24" s="357"/>
      <c r="AF24" s="357"/>
      <c r="AG24" s="358"/>
      <c r="AH24" s="359">
        <v>146</v>
      </c>
      <c r="AI24" s="360"/>
      <c r="AJ24" s="360"/>
      <c r="AK24" s="360"/>
      <c r="AL24" s="361"/>
      <c r="AM24" s="359">
        <v>412012</v>
      </c>
      <c r="AN24" s="360"/>
      <c r="AO24" s="360"/>
      <c r="AP24" s="360"/>
      <c r="AQ24" s="360"/>
      <c r="AR24" s="361"/>
      <c r="AS24" s="359">
        <v>2822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5890354</v>
      </c>
      <c r="BO24" s="384"/>
      <c r="BP24" s="384"/>
      <c r="BQ24" s="384"/>
      <c r="BR24" s="384"/>
      <c r="BS24" s="384"/>
      <c r="BT24" s="384"/>
      <c r="BU24" s="385"/>
      <c r="BV24" s="383">
        <v>5769276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5720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633397</v>
      </c>
      <c r="BO25" s="379"/>
      <c r="BP25" s="379"/>
      <c r="BQ25" s="379"/>
      <c r="BR25" s="379"/>
      <c r="BS25" s="379"/>
      <c r="BT25" s="379"/>
      <c r="BU25" s="380"/>
      <c r="BV25" s="378">
        <v>634215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5200</v>
      </c>
      <c r="R26" s="360"/>
      <c r="S26" s="360"/>
      <c r="T26" s="360"/>
      <c r="U26" s="360"/>
      <c r="V26" s="361"/>
      <c r="W26" s="425"/>
      <c r="X26" s="416"/>
      <c r="Y26" s="417"/>
      <c r="Z26" s="356" t="s">
        <v>161</v>
      </c>
      <c r="AA26" s="436"/>
      <c r="AB26" s="436"/>
      <c r="AC26" s="436"/>
      <c r="AD26" s="436"/>
      <c r="AE26" s="436"/>
      <c r="AF26" s="436"/>
      <c r="AG26" s="437"/>
      <c r="AH26" s="359">
        <v>21</v>
      </c>
      <c r="AI26" s="360"/>
      <c r="AJ26" s="360"/>
      <c r="AK26" s="360"/>
      <c r="AL26" s="361"/>
      <c r="AM26" s="359">
        <v>47166</v>
      </c>
      <c r="AN26" s="360"/>
      <c r="AO26" s="360"/>
      <c r="AP26" s="360"/>
      <c r="AQ26" s="360"/>
      <c r="AR26" s="361"/>
      <c r="AS26" s="359">
        <v>2246</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3120</v>
      </c>
      <c r="R27" s="360"/>
      <c r="S27" s="360"/>
      <c r="T27" s="360"/>
      <c r="U27" s="360"/>
      <c r="V27" s="361"/>
      <c r="W27" s="425"/>
      <c r="X27" s="416"/>
      <c r="Y27" s="417"/>
      <c r="Z27" s="356" t="s">
        <v>164</v>
      </c>
      <c r="AA27" s="357"/>
      <c r="AB27" s="357"/>
      <c r="AC27" s="357"/>
      <c r="AD27" s="357"/>
      <c r="AE27" s="357"/>
      <c r="AF27" s="357"/>
      <c r="AG27" s="358"/>
      <c r="AH27" s="359">
        <v>20</v>
      </c>
      <c r="AI27" s="360"/>
      <c r="AJ27" s="360"/>
      <c r="AK27" s="360"/>
      <c r="AL27" s="361"/>
      <c r="AM27" s="359">
        <v>54416</v>
      </c>
      <c r="AN27" s="360"/>
      <c r="AO27" s="360"/>
      <c r="AP27" s="360"/>
      <c r="AQ27" s="360"/>
      <c r="AR27" s="361"/>
      <c r="AS27" s="359">
        <v>2721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235338</v>
      </c>
      <c r="BO27" s="387"/>
      <c r="BP27" s="387"/>
      <c r="BQ27" s="387"/>
      <c r="BR27" s="387"/>
      <c r="BS27" s="387"/>
      <c r="BT27" s="387"/>
      <c r="BU27" s="388"/>
      <c r="BV27" s="386">
        <v>235338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2570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2031455</v>
      </c>
      <c r="BO28" s="379"/>
      <c r="BP28" s="379"/>
      <c r="BQ28" s="379"/>
      <c r="BR28" s="379"/>
      <c r="BS28" s="379"/>
      <c r="BT28" s="379"/>
      <c r="BU28" s="380"/>
      <c r="BV28" s="378">
        <v>1867525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2340</v>
      </c>
      <c r="R29" s="360"/>
      <c r="S29" s="360"/>
      <c r="T29" s="360"/>
      <c r="U29" s="360"/>
      <c r="V29" s="361"/>
      <c r="W29" s="425"/>
      <c r="X29" s="416"/>
      <c r="Y29" s="417"/>
      <c r="Z29" s="356" t="s">
        <v>171</v>
      </c>
      <c r="AA29" s="357"/>
      <c r="AB29" s="357"/>
      <c r="AC29" s="357"/>
      <c r="AD29" s="357"/>
      <c r="AE29" s="357"/>
      <c r="AF29" s="357"/>
      <c r="AG29" s="358"/>
      <c r="AH29" s="359">
        <v>166</v>
      </c>
      <c r="AI29" s="360"/>
      <c r="AJ29" s="360"/>
      <c r="AK29" s="360"/>
      <c r="AL29" s="361"/>
      <c r="AM29" s="359">
        <v>466428</v>
      </c>
      <c r="AN29" s="360"/>
      <c r="AO29" s="360"/>
      <c r="AP29" s="360"/>
      <c r="AQ29" s="360"/>
      <c r="AR29" s="361"/>
      <c r="AS29" s="359">
        <v>2810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419090</v>
      </c>
      <c r="BO29" s="384"/>
      <c r="BP29" s="384"/>
      <c r="BQ29" s="384"/>
      <c r="BR29" s="384"/>
      <c r="BS29" s="384"/>
      <c r="BT29" s="384"/>
      <c r="BU29" s="385"/>
      <c r="BV29" s="383">
        <v>418965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93.4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1456733</v>
      </c>
      <c r="BO30" s="387"/>
      <c r="BP30" s="387"/>
      <c r="BQ30" s="387"/>
      <c r="BR30" s="387"/>
      <c r="BS30" s="387"/>
      <c r="BT30" s="387"/>
      <c r="BU30" s="388"/>
      <c r="BV30" s="386">
        <v>1471247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和気町国民健康保険特別会計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IF('各会計、関係団体の財政状況及び健全化判断比率'!B34="","",'各会計、関係団体の財政状況及び健全化判断比率'!B34)</f>
        <v>和気町上水道事業会計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IF('各会計、関係団体の財政状況及び健全化判断比率'!B36="","",'各会計、関係団体の財政状況及び健全化判断比率'!B36)</f>
        <v>和気町合併処理浄化槽設置整備事業特別会計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東備消防組合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和気町墓園事業特別会計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和気町国民健康保険特別会計(診療所)</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IF('各会計、関係団体の財政状況及び健全化判断比率'!B35="","",'各会計、関係団体の財政状況及び健全化判断比率'!B35)</f>
        <v>和気町簡易水道事業会計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IF('各会計、関係団体の財政状況及び健全化判断比率'!B37="","",'各会計、関係団体の財政状況及び健全化判断比率'!B37)</f>
        <v>和気町農業集落排水事業特別会計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和気北部衛生施設組合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和気町住宅新築資金等貸付事業特別会計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和気町介護保険事業特別会計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IF('各会計、関係団体の財政状況及び健全化判断比率'!B38="","",'各会計、関係団体の財政状況及び健全化判断比率'!B38)</f>
        <v>和気町公共下水道事業特別会計</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和気・赤磐し尿処理施設一部事務組合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和気町和気鵜飼谷温泉事業特別会計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和気町後期高齢者事業特別会計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IF('各会計、関係団体の財政状況及び健全化判断比率'!B39="","",'各会計、関係団体の財政状況及び健全化判断比率'!B39)</f>
        <v>和気町特定環境保全公共下水道事業特別会計</v>
      </c>
      <c r="BH37" s="342"/>
      <c r="BI37" s="342"/>
      <c r="BJ37" s="342"/>
      <c r="BK37" s="342"/>
      <c r="BL37" s="342"/>
      <c r="BM37" s="342"/>
      <c r="BN37" s="342"/>
      <c r="BO37" s="342"/>
      <c r="BP37" s="342"/>
      <c r="BQ37" s="342"/>
      <c r="BR37" s="342"/>
      <c r="BS37" s="342"/>
      <c r="BT37" s="342"/>
      <c r="BU37" s="342"/>
      <c r="BV37" s="165"/>
      <c r="BW37" s="343">
        <f t="shared" si="2"/>
        <v>20</v>
      </c>
      <c r="BX37" s="343"/>
      <c r="BY37" s="342" t="str">
        <f>IF('各会計、関係団体の財政状況及び健全化判断比率'!B71="","",'各会計、関係団体の財政状況及び健全化判断比率'!B71)</f>
        <v>和気老人ホーム組合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和気町介護サービス事業特別会計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21</v>
      </c>
      <c r="BX38" s="343"/>
      <c r="BY38" s="342" t="str">
        <f>IF('各会計、関係団体の財政状況及び健全化判断比率'!B72="","",'各会計、関係団体の財政状況及び健全化判断比率'!B72)</f>
        <v>田原用水組合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10</v>
      </c>
      <c r="V39" s="343"/>
      <c r="W39" s="342" t="str">
        <f>IF('各会計、関係団体の財政状況及び健全化判断比率'!B33="","",'各会計、関係団体の財政状況及び健全化判断比率'!B33)</f>
        <v>和気町駐車場事業特別会計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22</v>
      </c>
      <c r="BX39" s="343"/>
      <c r="BY39" s="342" t="str">
        <f>IF('各会計、関係団体の財政状況及び健全化判断比率'!B73="","",'各会計、関係団体の財政状況及び健全化判断比率'!B73)</f>
        <v>岡山県広域水道企業団</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23</v>
      </c>
      <c r="BX40" s="343"/>
      <c r="BY40" s="342" t="str">
        <f>IF('各会計、関係団体の財政状況及び健全化判断比率'!B74="","",'各会計、関係団体の財政状況及び健全化判断比率'!B74)</f>
        <v>岡山県後期高齢者医療広域連合一般会計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24</v>
      </c>
      <c r="BX41" s="343"/>
      <c r="BY41" s="342" t="str">
        <f>IF('各会計、関係団体の財政状況及び健全化判断比率'!B75="","",'各会計、関係団体の財政状況及び健全化判断比率'!B75)</f>
        <v>岡山県後期高齢者医療広域連合特別会計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25</v>
      </c>
      <c r="BX42" s="343"/>
      <c r="BY42" s="342" t="str">
        <f>IF('各会計、関係団体の財政状況及び健全化判断比率'!B76="","",'各会計、関係団体の財政状況及び健全化判断比率'!B76)</f>
        <v>岡山県市町村総合事務組合一般会計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26</v>
      </c>
      <c r="BX43" s="343"/>
      <c r="BY43" s="342" t="str">
        <f>IF('各会計、関係団体の財政状況及び健全化判断比率'!B77="","",'各会計、関係団体の財政状況及び健全化判断比率'!B77)</f>
        <v>岡山県市町村総合事務組合貸付金特別会計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1502053</v>
      </c>
      <c r="S5" s="637"/>
      <c r="T5" s="637"/>
      <c r="U5" s="637"/>
      <c r="V5" s="637"/>
      <c r="W5" s="637"/>
      <c r="X5" s="637"/>
      <c r="Y5" s="684"/>
      <c r="Z5" s="697">
        <v>17.7</v>
      </c>
      <c r="AA5" s="697"/>
      <c r="AB5" s="697"/>
      <c r="AC5" s="697"/>
      <c r="AD5" s="698">
        <v>1471490</v>
      </c>
      <c r="AE5" s="698"/>
      <c r="AF5" s="698"/>
      <c r="AG5" s="698"/>
      <c r="AH5" s="698"/>
      <c r="AI5" s="698"/>
      <c r="AJ5" s="698"/>
      <c r="AK5" s="698"/>
      <c r="AL5" s="685">
        <v>27.3</v>
      </c>
      <c r="AM5" s="654"/>
      <c r="AN5" s="654"/>
      <c r="AO5" s="686"/>
      <c r="AP5" s="673" t="s">
        <v>209</v>
      </c>
      <c r="AQ5" s="674"/>
      <c r="AR5" s="674"/>
      <c r="AS5" s="674"/>
      <c r="AT5" s="674"/>
      <c r="AU5" s="674"/>
      <c r="AV5" s="674"/>
      <c r="AW5" s="674"/>
      <c r="AX5" s="674"/>
      <c r="AY5" s="674"/>
      <c r="AZ5" s="674"/>
      <c r="BA5" s="674"/>
      <c r="BB5" s="674"/>
      <c r="BC5" s="674"/>
      <c r="BD5" s="674"/>
      <c r="BE5" s="674"/>
      <c r="BF5" s="675"/>
      <c r="BG5" s="586">
        <v>1464639</v>
      </c>
      <c r="BH5" s="587"/>
      <c r="BI5" s="587"/>
      <c r="BJ5" s="587"/>
      <c r="BK5" s="587"/>
      <c r="BL5" s="587"/>
      <c r="BM5" s="587"/>
      <c r="BN5" s="588"/>
      <c r="BO5" s="639">
        <v>97.5</v>
      </c>
      <c r="BP5" s="639"/>
      <c r="BQ5" s="639"/>
      <c r="BR5" s="639"/>
      <c r="BS5" s="640">
        <v>12647</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90696</v>
      </c>
      <c r="S6" s="587"/>
      <c r="T6" s="587"/>
      <c r="U6" s="587"/>
      <c r="V6" s="587"/>
      <c r="W6" s="587"/>
      <c r="X6" s="587"/>
      <c r="Y6" s="588"/>
      <c r="Z6" s="639">
        <v>1.1000000000000001</v>
      </c>
      <c r="AA6" s="639"/>
      <c r="AB6" s="639"/>
      <c r="AC6" s="639"/>
      <c r="AD6" s="640">
        <v>90696</v>
      </c>
      <c r="AE6" s="640"/>
      <c r="AF6" s="640"/>
      <c r="AG6" s="640"/>
      <c r="AH6" s="640"/>
      <c r="AI6" s="640"/>
      <c r="AJ6" s="640"/>
      <c r="AK6" s="640"/>
      <c r="AL6" s="609">
        <v>1.7</v>
      </c>
      <c r="AM6" s="641"/>
      <c r="AN6" s="641"/>
      <c r="AO6" s="642"/>
      <c r="AP6" s="583" t="s">
        <v>214</v>
      </c>
      <c r="AQ6" s="584"/>
      <c r="AR6" s="584"/>
      <c r="AS6" s="584"/>
      <c r="AT6" s="584"/>
      <c r="AU6" s="584"/>
      <c r="AV6" s="584"/>
      <c r="AW6" s="584"/>
      <c r="AX6" s="584"/>
      <c r="AY6" s="584"/>
      <c r="AZ6" s="584"/>
      <c r="BA6" s="584"/>
      <c r="BB6" s="584"/>
      <c r="BC6" s="584"/>
      <c r="BD6" s="584"/>
      <c r="BE6" s="584"/>
      <c r="BF6" s="585"/>
      <c r="BG6" s="586">
        <v>1464639</v>
      </c>
      <c r="BH6" s="587"/>
      <c r="BI6" s="587"/>
      <c r="BJ6" s="587"/>
      <c r="BK6" s="587"/>
      <c r="BL6" s="587"/>
      <c r="BM6" s="587"/>
      <c r="BN6" s="588"/>
      <c r="BO6" s="639">
        <v>97.5</v>
      </c>
      <c r="BP6" s="639"/>
      <c r="BQ6" s="639"/>
      <c r="BR6" s="639"/>
      <c r="BS6" s="640">
        <v>12647</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105989</v>
      </c>
      <c r="CS6" s="587"/>
      <c r="CT6" s="587"/>
      <c r="CU6" s="587"/>
      <c r="CV6" s="587"/>
      <c r="CW6" s="587"/>
      <c r="CX6" s="587"/>
      <c r="CY6" s="588"/>
      <c r="CZ6" s="639">
        <v>1.3</v>
      </c>
      <c r="DA6" s="639"/>
      <c r="DB6" s="639"/>
      <c r="DC6" s="639"/>
      <c r="DD6" s="592" t="s">
        <v>216</v>
      </c>
      <c r="DE6" s="587"/>
      <c r="DF6" s="587"/>
      <c r="DG6" s="587"/>
      <c r="DH6" s="587"/>
      <c r="DI6" s="587"/>
      <c r="DJ6" s="587"/>
      <c r="DK6" s="587"/>
      <c r="DL6" s="587"/>
      <c r="DM6" s="587"/>
      <c r="DN6" s="587"/>
      <c r="DO6" s="587"/>
      <c r="DP6" s="588"/>
      <c r="DQ6" s="592">
        <v>104989</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3830</v>
      </c>
      <c r="S7" s="587"/>
      <c r="T7" s="587"/>
      <c r="U7" s="587"/>
      <c r="V7" s="587"/>
      <c r="W7" s="587"/>
      <c r="X7" s="587"/>
      <c r="Y7" s="588"/>
      <c r="Z7" s="639">
        <v>0</v>
      </c>
      <c r="AA7" s="639"/>
      <c r="AB7" s="639"/>
      <c r="AC7" s="639"/>
      <c r="AD7" s="640">
        <v>3830</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635951</v>
      </c>
      <c r="BH7" s="587"/>
      <c r="BI7" s="587"/>
      <c r="BJ7" s="587"/>
      <c r="BK7" s="587"/>
      <c r="BL7" s="587"/>
      <c r="BM7" s="587"/>
      <c r="BN7" s="588"/>
      <c r="BO7" s="639">
        <v>42.3</v>
      </c>
      <c r="BP7" s="639"/>
      <c r="BQ7" s="639"/>
      <c r="BR7" s="639"/>
      <c r="BS7" s="640">
        <v>12647</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860838</v>
      </c>
      <c r="CS7" s="587"/>
      <c r="CT7" s="587"/>
      <c r="CU7" s="587"/>
      <c r="CV7" s="587"/>
      <c r="CW7" s="587"/>
      <c r="CX7" s="587"/>
      <c r="CY7" s="588"/>
      <c r="CZ7" s="639">
        <v>10.5</v>
      </c>
      <c r="DA7" s="639"/>
      <c r="DB7" s="639"/>
      <c r="DC7" s="639"/>
      <c r="DD7" s="592">
        <v>68884</v>
      </c>
      <c r="DE7" s="587"/>
      <c r="DF7" s="587"/>
      <c r="DG7" s="587"/>
      <c r="DH7" s="587"/>
      <c r="DI7" s="587"/>
      <c r="DJ7" s="587"/>
      <c r="DK7" s="587"/>
      <c r="DL7" s="587"/>
      <c r="DM7" s="587"/>
      <c r="DN7" s="587"/>
      <c r="DO7" s="587"/>
      <c r="DP7" s="588"/>
      <c r="DQ7" s="592">
        <v>753749</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6772</v>
      </c>
      <c r="S8" s="587"/>
      <c r="T8" s="587"/>
      <c r="U8" s="587"/>
      <c r="V8" s="587"/>
      <c r="W8" s="587"/>
      <c r="X8" s="587"/>
      <c r="Y8" s="588"/>
      <c r="Z8" s="639">
        <v>0.1</v>
      </c>
      <c r="AA8" s="639"/>
      <c r="AB8" s="639"/>
      <c r="AC8" s="639"/>
      <c r="AD8" s="640">
        <v>6772</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24438</v>
      </c>
      <c r="BH8" s="587"/>
      <c r="BI8" s="587"/>
      <c r="BJ8" s="587"/>
      <c r="BK8" s="587"/>
      <c r="BL8" s="587"/>
      <c r="BM8" s="587"/>
      <c r="BN8" s="588"/>
      <c r="BO8" s="639">
        <v>1.6</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1780651</v>
      </c>
      <c r="CS8" s="587"/>
      <c r="CT8" s="587"/>
      <c r="CU8" s="587"/>
      <c r="CV8" s="587"/>
      <c r="CW8" s="587"/>
      <c r="CX8" s="587"/>
      <c r="CY8" s="588"/>
      <c r="CZ8" s="639">
        <v>21.8</v>
      </c>
      <c r="DA8" s="639"/>
      <c r="DB8" s="639"/>
      <c r="DC8" s="639"/>
      <c r="DD8" s="592">
        <v>132694</v>
      </c>
      <c r="DE8" s="587"/>
      <c r="DF8" s="587"/>
      <c r="DG8" s="587"/>
      <c r="DH8" s="587"/>
      <c r="DI8" s="587"/>
      <c r="DJ8" s="587"/>
      <c r="DK8" s="587"/>
      <c r="DL8" s="587"/>
      <c r="DM8" s="587"/>
      <c r="DN8" s="587"/>
      <c r="DO8" s="587"/>
      <c r="DP8" s="588"/>
      <c r="DQ8" s="592">
        <v>1116529</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9440</v>
      </c>
      <c r="S9" s="587"/>
      <c r="T9" s="587"/>
      <c r="U9" s="587"/>
      <c r="V9" s="587"/>
      <c r="W9" s="587"/>
      <c r="X9" s="587"/>
      <c r="Y9" s="588"/>
      <c r="Z9" s="639">
        <v>0.1</v>
      </c>
      <c r="AA9" s="639"/>
      <c r="AB9" s="639"/>
      <c r="AC9" s="639"/>
      <c r="AD9" s="640">
        <v>9440</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497604</v>
      </c>
      <c r="BH9" s="587"/>
      <c r="BI9" s="587"/>
      <c r="BJ9" s="587"/>
      <c r="BK9" s="587"/>
      <c r="BL9" s="587"/>
      <c r="BM9" s="587"/>
      <c r="BN9" s="588"/>
      <c r="BO9" s="639">
        <v>33.1</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913381</v>
      </c>
      <c r="CS9" s="587"/>
      <c r="CT9" s="587"/>
      <c r="CU9" s="587"/>
      <c r="CV9" s="587"/>
      <c r="CW9" s="587"/>
      <c r="CX9" s="587"/>
      <c r="CY9" s="588"/>
      <c r="CZ9" s="639">
        <v>11.2</v>
      </c>
      <c r="DA9" s="639"/>
      <c r="DB9" s="639"/>
      <c r="DC9" s="639"/>
      <c r="DD9" s="592">
        <v>76162</v>
      </c>
      <c r="DE9" s="587"/>
      <c r="DF9" s="587"/>
      <c r="DG9" s="587"/>
      <c r="DH9" s="587"/>
      <c r="DI9" s="587"/>
      <c r="DJ9" s="587"/>
      <c r="DK9" s="587"/>
      <c r="DL9" s="587"/>
      <c r="DM9" s="587"/>
      <c r="DN9" s="587"/>
      <c r="DO9" s="587"/>
      <c r="DP9" s="588"/>
      <c r="DQ9" s="592">
        <v>495912</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124816</v>
      </c>
      <c r="S10" s="587"/>
      <c r="T10" s="587"/>
      <c r="U10" s="587"/>
      <c r="V10" s="587"/>
      <c r="W10" s="587"/>
      <c r="X10" s="587"/>
      <c r="Y10" s="588"/>
      <c r="Z10" s="639">
        <v>1.5</v>
      </c>
      <c r="AA10" s="639"/>
      <c r="AB10" s="639"/>
      <c r="AC10" s="639"/>
      <c r="AD10" s="640">
        <v>124816</v>
      </c>
      <c r="AE10" s="640"/>
      <c r="AF10" s="640"/>
      <c r="AG10" s="640"/>
      <c r="AH10" s="640"/>
      <c r="AI10" s="640"/>
      <c r="AJ10" s="640"/>
      <c r="AK10" s="640"/>
      <c r="AL10" s="609">
        <v>2.2999999999999998</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36319</v>
      </c>
      <c r="BH10" s="587"/>
      <c r="BI10" s="587"/>
      <c r="BJ10" s="587"/>
      <c r="BK10" s="587"/>
      <c r="BL10" s="587"/>
      <c r="BM10" s="587"/>
      <c r="BN10" s="588"/>
      <c r="BO10" s="639">
        <v>2.4</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19447</v>
      </c>
      <c r="S11" s="587"/>
      <c r="T11" s="587"/>
      <c r="U11" s="587"/>
      <c r="V11" s="587"/>
      <c r="W11" s="587"/>
      <c r="X11" s="587"/>
      <c r="Y11" s="588"/>
      <c r="Z11" s="639">
        <v>0.2</v>
      </c>
      <c r="AA11" s="639"/>
      <c r="AB11" s="639"/>
      <c r="AC11" s="639"/>
      <c r="AD11" s="640">
        <v>19447</v>
      </c>
      <c r="AE11" s="640"/>
      <c r="AF11" s="640"/>
      <c r="AG11" s="640"/>
      <c r="AH11" s="640"/>
      <c r="AI11" s="640"/>
      <c r="AJ11" s="640"/>
      <c r="AK11" s="640"/>
      <c r="AL11" s="609">
        <v>0.4</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77590</v>
      </c>
      <c r="BH11" s="587"/>
      <c r="BI11" s="587"/>
      <c r="BJ11" s="587"/>
      <c r="BK11" s="587"/>
      <c r="BL11" s="587"/>
      <c r="BM11" s="587"/>
      <c r="BN11" s="588"/>
      <c r="BO11" s="639">
        <v>5.2</v>
      </c>
      <c r="BP11" s="639"/>
      <c r="BQ11" s="639"/>
      <c r="BR11" s="639"/>
      <c r="BS11" s="592">
        <v>12647</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662817</v>
      </c>
      <c r="CS11" s="587"/>
      <c r="CT11" s="587"/>
      <c r="CU11" s="587"/>
      <c r="CV11" s="587"/>
      <c r="CW11" s="587"/>
      <c r="CX11" s="587"/>
      <c r="CY11" s="588"/>
      <c r="CZ11" s="639">
        <v>8.1</v>
      </c>
      <c r="DA11" s="639"/>
      <c r="DB11" s="639"/>
      <c r="DC11" s="639"/>
      <c r="DD11" s="592">
        <v>293553</v>
      </c>
      <c r="DE11" s="587"/>
      <c r="DF11" s="587"/>
      <c r="DG11" s="587"/>
      <c r="DH11" s="587"/>
      <c r="DI11" s="587"/>
      <c r="DJ11" s="587"/>
      <c r="DK11" s="587"/>
      <c r="DL11" s="587"/>
      <c r="DM11" s="587"/>
      <c r="DN11" s="587"/>
      <c r="DO11" s="587"/>
      <c r="DP11" s="588"/>
      <c r="DQ11" s="592">
        <v>422241</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702764</v>
      </c>
      <c r="BH12" s="587"/>
      <c r="BI12" s="587"/>
      <c r="BJ12" s="587"/>
      <c r="BK12" s="587"/>
      <c r="BL12" s="587"/>
      <c r="BM12" s="587"/>
      <c r="BN12" s="588"/>
      <c r="BO12" s="639">
        <v>46.8</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77985</v>
      </c>
      <c r="CS12" s="587"/>
      <c r="CT12" s="587"/>
      <c r="CU12" s="587"/>
      <c r="CV12" s="587"/>
      <c r="CW12" s="587"/>
      <c r="CX12" s="587"/>
      <c r="CY12" s="588"/>
      <c r="CZ12" s="639">
        <v>1</v>
      </c>
      <c r="DA12" s="639"/>
      <c r="DB12" s="639"/>
      <c r="DC12" s="639"/>
      <c r="DD12" s="592">
        <v>3899</v>
      </c>
      <c r="DE12" s="587"/>
      <c r="DF12" s="587"/>
      <c r="DG12" s="587"/>
      <c r="DH12" s="587"/>
      <c r="DI12" s="587"/>
      <c r="DJ12" s="587"/>
      <c r="DK12" s="587"/>
      <c r="DL12" s="587"/>
      <c r="DM12" s="587"/>
      <c r="DN12" s="587"/>
      <c r="DO12" s="587"/>
      <c r="DP12" s="588"/>
      <c r="DQ12" s="592">
        <v>62767</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22318</v>
      </c>
      <c r="S13" s="587"/>
      <c r="T13" s="587"/>
      <c r="U13" s="587"/>
      <c r="V13" s="587"/>
      <c r="W13" s="587"/>
      <c r="X13" s="587"/>
      <c r="Y13" s="588"/>
      <c r="Z13" s="639">
        <v>0.3</v>
      </c>
      <c r="AA13" s="639"/>
      <c r="AB13" s="639"/>
      <c r="AC13" s="639"/>
      <c r="AD13" s="640">
        <v>22318</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698351</v>
      </c>
      <c r="BH13" s="587"/>
      <c r="BI13" s="587"/>
      <c r="BJ13" s="587"/>
      <c r="BK13" s="587"/>
      <c r="BL13" s="587"/>
      <c r="BM13" s="587"/>
      <c r="BN13" s="588"/>
      <c r="BO13" s="639">
        <v>46.5</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1540224</v>
      </c>
      <c r="CS13" s="587"/>
      <c r="CT13" s="587"/>
      <c r="CU13" s="587"/>
      <c r="CV13" s="587"/>
      <c r="CW13" s="587"/>
      <c r="CX13" s="587"/>
      <c r="CY13" s="588"/>
      <c r="CZ13" s="639">
        <v>18.899999999999999</v>
      </c>
      <c r="DA13" s="639"/>
      <c r="DB13" s="639"/>
      <c r="DC13" s="639"/>
      <c r="DD13" s="592">
        <v>401991</v>
      </c>
      <c r="DE13" s="587"/>
      <c r="DF13" s="587"/>
      <c r="DG13" s="587"/>
      <c r="DH13" s="587"/>
      <c r="DI13" s="587"/>
      <c r="DJ13" s="587"/>
      <c r="DK13" s="587"/>
      <c r="DL13" s="587"/>
      <c r="DM13" s="587"/>
      <c r="DN13" s="587"/>
      <c r="DO13" s="587"/>
      <c r="DP13" s="588"/>
      <c r="DQ13" s="592">
        <v>1347657</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43958</v>
      </c>
      <c r="BH14" s="587"/>
      <c r="BI14" s="587"/>
      <c r="BJ14" s="587"/>
      <c r="BK14" s="587"/>
      <c r="BL14" s="587"/>
      <c r="BM14" s="587"/>
      <c r="BN14" s="588"/>
      <c r="BO14" s="639">
        <v>2.9</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353452</v>
      </c>
      <c r="CS14" s="587"/>
      <c r="CT14" s="587"/>
      <c r="CU14" s="587"/>
      <c r="CV14" s="587"/>
      <c r="CW14" s="587"/>
      <c r="CX14" s="587"/>
      <c r="CY14" s="588"/>
      <c r="CZ14" s="639">
        <v>4.3</v>
      </c>
      <c r="DA14" s="639"/>
      <c r="DB14" s="639"/>
      <c r="DC14" s="639"/>
      <c r="DD14" s="592">
        <v>13845</v>
      </c>
      <c r="DE14" s="587"/>
      <c r="DF14" s="587"/>
      <c r="DG14" s="587"/>
      <c r="DH14" s="587"/>
      <c r="DI14" s="587"/>
      <c r="DJ14" s="587"/>
      <c r="DK14" s="587"/>
      <c r="DL14" s="587"/>
      <c r="DM14" s="587"/>
      <c r="DN14" s="587"/>
      <c r="DO14" s="587"/>
      <c r="DP14" s="588"/>
      <c r="DQ14" s="592">
        <v>344684</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4818</v>
      </c>
      <c r="S15" s="587"/>
      <c r="T15" s="587"/>
      <c r="U15" s="587"/>
      <c r="V15" s="587"/>
      <c r="W15" s="587"/>
      <c r="X15" s="587"/>
      <c r="Y15" s="588"/>
      <c r="Z15" s="639">
        <v>0.1</v>
      </c>
      <c r="AA15" s="639"/>
      <c r="AB15" s="639"/>
      <c r="AC15" s="639"/>
      <c r="AD15" s="640">
        <v>4818</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81966</v>
      </c>
      <c r="BH15" s="587"/>
      <c r="BI15" s="587"/>
      <c r="BJ15" s="587"/>
      <c r="BK15" s="587"/>
      <c r="BL15" s="587"/>
      <c r="BM15" s="587"/>
      <c r="BN15" s="588"/>
      <c r="BO15" s="639">
        <v>5.5</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811053</v>
      </c>
      <c r="CS15" s="587"/>
      <c r="CT15" s="587"/>
      <c r="CU15" s="587"/>
      <c r="CV15" s="587"/>
      <c r="CW15" s="587"/>
      <c r="CX15" s="587"/>
      <c r="CY15" s="588"/>
      <c r="CZ15" s="639">
        <v>9.9</v>
      </c>
      <c r="DA15" s="639"/>
      <c r="DB15" s="639"/>
      <c r="DC15" s="639"/>
      <c r="DD15" s="592">
        <v>14048</v>
      </c>
      <c r="DE15" s="587"/>
      <c r="DF15" s="587"/>
      <c r="DG15" s="587"/>
      <c r="DH15" s="587"/>
      <c r="DI15" s="587"/>
      <c r="DJ15" s="587"/>
      <c r="DK15" s="587"/>
      <c r="DL15" s="587"/>
      <c r="DM15" s="587"/>
      <c r="DN15" s="587"/>
      <c r="DO15" s="587"/>
      <c r="DP15" s="588"/>
      <c r="DQ15" s="592">
        <v>755994</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4103327</v>
      </c>
      <c r="S16" s="587"/>
      <c r="T16" s="587"/>
      <c r="U16" s="587"/>
      <c r="V16" s="587"/>
      <c r="W16" s="587"/>
      <c r="X16" s="587"/>
      <c r="Y16" s="588"/>
      <c r="Z16" s="639">
        <v>48.4</v>
      </c>
      <c r="AA16" s="639"/>
      <c r="AB16" s="639"/>
      <c r="AC16" s="639"/>
      <c r="AD16" s="640">
        <v>3638130</v>
      </c>
      <c r="AE16" s="640"/>
      <c r="AF16" s="640"/>
      <c r="AG16" s="640"/>
      <c r="AH16" s="640"/>
      <c r="AI16" s="640"/>
      <c r="AJ16" s="640"/>
      <c r="AK16" s="640"/>
      <c r="AL16" s="609">
        <v>67.400000000000006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203209</v>
      </c>
      <c r="CS16" s="587"/>
      <c r="CT16" s="587"/>
      <c r="CU16" s="587"/>
      <c r="CV16" s="587"/>
      <c r="CW16" s="587"/>
      <c r="CX16" s="587"/>
      <c r="CY16" s="588"/>
      <c r="CZ16" s="639">
        <v>2.5</v>
      </c>
      <c r="DA16" s="639"/>
      <c r="DB16" s="639"/>
      <c r="DC16" s="639"/>
      <c r="DD16" s="592" t="s">
        <v>112</v>
      </c>
      <c r="DE16" s="587"/>
      <c r="DF16" s="587"/>
      <c r="DG16" s="587"/>
      <c r="DH16" s="587"/>
      <c r="DI16" s="587"/>
      <c r="DJ16" s="587"/>
      <c r="DK16" s="587"/>
      <c r="DL16" s="587"/>
      <c r="DM16" s="587"/>
      <c r="DN16" s="587"/>
      <c r="DO16" s="587"/>
      <c r="DP16" s="588"/>
      <c r="DQ16" s="592">
        <v>38518</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3638130</v>
      </c>
      <c r="S17" s="587"/>
      <c r="T17" s="587"/>
      <c r="U17" s="587"/>
      <c r="V17" s="587"/>
      <c r="W17" s="587"/>
      <c r="X17" s="587"/>
      <c r="Y17" s="588"/>
      <c r="Z17" s="639">
        <v>42.9</v>
      </c>
      <c r="AA17" s="639"/>
      <c r="AB17" s="639"/>
      <c r="AC17" s="639"/>
      <c r="AD17" s="640">
        <v>3638130</v>
      </c>
      <c r="AE17" s="640"/>
      <c r="AF17" s="640"/>
      <c r="AG17" s="640"/>
      <c r="AH17" s="640"/>
      <c r="AI17" s="640"/>
      <c r="AJ17" s="640"/>
      <c r="AK17" s="640"/>
      <c r="AL17" s="609">
        <v>67.400000000000006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856136</v>
      </c>
      <c r="CS17" s="587"/>
      <c r="CT17" s="587"/>
      <c r="CU17" s="587"/>
      <c r="CV17" s="587"/>
      <c r="CW17" s="587"/>
      <c r="CX17" s="587"/>
      <c r="CY17" s="588"/>
      <c r="CZ17" s="639">
        <v>10.5</v>
      </c>
      <c r="DA17" s="639"/>
      <c r="DB17" s="639"/>
      <c r="DC17" s="639"/>
      <c r="DD17" s="592" t="s">
        <v>112</v>
      </c>
      <c r="DE17" s="587"/>
      <c r="DF17" s="587"/>
      <c r="DG17" s="587"/>
      <c r="DH17" s="587"/>
      <c r="DI17" s="587"/>
      <c r="DJ17" s="587"/>
      <c r="DK17" s="587"/>
      <c r="DL17" s="587"/>
      <c r="DM17" s="587"/>
      <c r="DN17" s="587"/>
      <c r="DO17" s="587"/>
      <c r="DP17" s="588"/>
      <c r="DQ17" s="592">
        <v>818917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465195</v>
      </c>
      <c r="S18" s="587"/>
      <c r="T18" s="587"/>
      <c r="U18" s="587"/>
      <c r="V18" s="587"/>
      <c r="W18" s="587"/>
      <c r="X18" s="587"/>
      <c r="Y18" s="588"/>
      <c r="Z18" s="639">
        <v>5.5</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37414</v>
      </c>
      <c r="BH19" s="587"/>
      <c r="BI19" s="587"/>
      <c r="BJ19" s="587"/>
      <c r="BK19" s="587"/>
      <c r="BL19" s="587"/>
      <c r="BM19" s="587"/>
      <c r="BN19" s="588"/>
      <c r="BO19" s="639">
        <v>2.5</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5887517</v>
      </c>
      <c r="S20" s="587"/>
      <c r="T20" s="587"/>
      <c r="U20" s="587"/>
      <c r="V20" s="587"/>
      <c r="W20" s="587"/>
      <c r="X20" s="587"/>
      <c r="Y20" s="588"/>
      <c r="Z20" s="639">
        <v>69.400000000000006</v>
      </c>
      <c r="AA20" s="639"/>
      <c r="AB20" s="639"/>
      <c r="AC20" s="639"/>
      <c r="AD20" s="640">
        <v>5391757</v>
      </c>
      <c r="AE20" s="640"/>
      <c r="AF20" s="640"/>
      <c r="AG20" s="640"/>
      <c r="AH20" s="640"/>
      <c r="AI20" s="640"/>
      <c r="AJ20" s="640"/>
      <c r="AK20" s="640"/>
      <c r="AL20" s="609">
        <v>99.9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37414</v>
      </c>
      <c r="BH20" s="587"/>
      <c r="BI20" s="587"/>
      <c r="BJ20" s="587"/>
      <c r="BK20" s="587"/>
      <c r="BL20" s="587"/>
      <c r="BM20" s="587"/>
      <c r="BN20" s="588"/>
      <c r="BO20" s="639">
        <v>2.5</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8165735</v>
      </c>
      <c r="CS20" s="587"/>
      <c r="CT20" s="587"/>
      <c r="CU20" s="587"/>
      <c r="CV20" s="587"/>
      <c r="CW20" s="587"/>
      <c r="CX20" s="587"/>
      <c r="CY20" s="588"/>
      <c r="CZ20" s="639">
        <v>100</v>
      </c>
      <c r="DA20" s="639"/>
      <c r="DB20" s="639"/>
      <c r="DC20" s="639"/>
      <c r="DD20" s="592">
        <v>1005076</v>
      </c>
      <c r="DE20" s="587"/>
      <c r="DF20" s="587"/>
      <c r="DG20" s="587"/>
      <c r="DH20" s="587"/>
      <c r="DI20" s="587"/>
      <c r="DJ20" s="587"/>
      <c r="DK20" s="587"/>
      <c r="DL20" s="587"/>
      <c r="DM20" s="587"/>
      <c r="DN20" s="587"/>
      <c r="DO20" s="587"/>
      <c r="DP20" s="588"/>
      <c r="DQ20" s="592">
        <v>6261957</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2089</v>
      </c>
      <c r="S21" s="587"/>
      <c r="T21" s="587"/>
      <c r="U21" s="587"/>
      <c r="V21" s="587"/>
      <c r="W21" s="587"/>
      <c r="X21" s="587"/>
      <c r="Y21" s="588"/>
      <c r="Z21" s="639">
        <v>0</v>
      </c>
      <c r="AA21" s="639"/>
      <c r="AB21" s="639"/>
      <c r="AC21" s="639"/>
      <c r="AD21" s="640">
        <v>2089</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6811</v>
      </c>
      <c r="BH21" s="587"/>
      <c r="BI21" s="587"/>
      <c r="BJ21" s="587"/>
      <c r="BK21" s="587"/>
      <c r="BL21" s="587"/>
      <c r="BM21" s="587"/>
      <c r="BN21" s="588"/>
      <c r="BO21" s="639">
        <v>0.5</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144880</v>
      </c>
      <c r="S22" s="587"/>
      <c r="T22" s="587"/>
      <c r="U22" s="587"/>
      <c r="V22" s="587"/>
      <c r="W22" s="587"/>
      <c r="X22" s="587"/>
      <c r="Y22" s="588"/>
      <c r="Z22" s="639">
        <v>1.7</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405401</v>
      </c>
      <c r="S23" s="587"/>
      <c r="T23" s="587"/>
      <c r="U23" s="587"/>
      <c r="V23" s="587"/>
      <c r="W23" s="587"/>
      <c r="X23" s="587"/>
      <c r="Y23" s="588"/>
      <c r="Z23" s="639">
        <v>4.8</v>
      </c>
      <c r="AA23" s="639"/>
      <c r="AB23" s="639"/>
      <c r="AC23" s="639"/>
      <c r="AD23" s="640">
        <v>3671</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30563</v>
      </c>
      <c r="BH23" s="587"/>
      <c r="BI23" s="587"/>
      <c r="BJ23" s="587"/>
      <c r="BK23" s="587"/>
      <c r="BL23" s="587"/>
      <c r="BM23" s="587"/>
      <c r="BN23" s="588"/>
      <c r="BO23" s="639">
        <v>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13863</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v>40</v>
      </c>
      <c r="BH24" s="587"/>
      <c r="BI24" s="587"/>
      <c r="BJ24" s="587"/>
      <c r="BK24" s="587"/>
      <c r="BL24" s="587"/>
      <c r="BM24" s="587"/>
      <c r="BN24" s="588"/>
      <c r="BO24" s="639">
        <v>0</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2861573</v>
      </c>
      <c r="CS24" s="637"/>
      <c r="CT24" s="637"/>
      <c r="CU24" s="637"/>
      <c r="CV24" s="637"/>
      <c r="CW24" s="637"/>
      <c r="CX24" s="637"/>
      <c r="CY24" s="684"/>
      <c r="CZ24" s="688">
        <v>35</v>
      </c>
      <c r="DA24" s="689"/>
      <c r="DB24" s="689"/>
      <c r="DC24" s="690"/>
      <c r="DD24" s="683">
        <v>2277247</v>
      </c>
      <c r="DE24" s="637"/>
      <c r="DF24" s="637"/>
      <c r="DG24" s="637"/>
      <c r="DH24" s="637"/>
      <c r="DI24" s="637"/>
      <c r="DJ24" s="637"/>
      <c r="DK24" s="684"/>
      <c r="DL24" s="683">
        <v>2266727</v>
      </c>
      <c r="DM24" s="637"/>
      <c r="DN24" s="637"/>
      <c r="DO24" s="637"/>
      <c r="DP24" s="637"/>
      <c r="DQ24" s="637"/>
      <c r="DR24" s="637"/>
      <c r="DS24" s="637"/>
      <c r="DT24" s="637"/>
      <c r="DU24" s="637"/>
      <c r="DV24" s="684"/>
      <c r="DW24" s="685">
        <v>39.5</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439412</v>
      </c>
      <c r="S25" s="587"/>
      <c r="T25" s="587"/>
      <c r="U25" s="587"/>
      <c r="V25" s="587"/>
      <c r="W25" s="587"/>
      <c r="X25" s="587"/>
      <c r="Y25" s="588"/>
      <c r="Z25" s="639">
        <v>5.2</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1313989</v>
      </c>
      <c r="CS25" s="605"/>
      <c r="CT25" s="605"/>
      <c r="CU25" s="605"/>
      <c r="CV25" s="605"/>
      <c r="CW25" s="605"/>
      <c r="CX25" s="605"/>
      <c r="CY25" s="606"/>
      <c r="CZ25" s="589">
        <v>16.100000000000001</v>
      </c>
      <c r="DA25" s="607"/>
      <c r="DB25" s="607"/>
      <c r="DC25" s="608"/>
      <c r="DD25" s="592">
        <v>1197489</v>
      </c>
      <c r="DE25" s="605"/>
      <c r="DF25" s="605"/>
      <c r="DG25" s="605"/>
      <c r="DH25" s="605"/>
      <c r="DI25" s="605"/>
      <c r="DJ25" s="605"/>
      <c r="DK25" s="606"/>
      <c r="DL25" s="592">
        <v>1187579</v>
      </c>
      <c r="DM25" s="605"/>
      <c r="DN25" s="605"/>
      <c r="DO25" s="605"/>
      <c r="DP25" s="605"/>
      <c r="DQ25" s="605"/>
      <c r="DR25" s="605"/>
      <c r="DS25" s="605"/>
      <c r="DT25" s="605"/>
      <c r="DU25" s="605"/>
      <c r="DV25" s="606"/>
      <c r="DW25" s="609">
        <v>20.7</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799316</v>
      </c>
      <c r="CS26" s="587"/>
      <c r="CT26" s="587"/>
      <c r="CU26" s="587"/>
      <c r="CV26" s="587"/>
      <c r="CW26" s="587"/>
      <c r="CX26" s="587"/>
      <c r="CY26" s="588"/>
      <c r="CZ26" s="589">
        <v>9.8000000000000007</v>
      </c>
      <c r="DA26" s="607"/>
      <c r="DB26" s="607"/>
      <c r="DC26" s="608"/>
      <c r="DD26" s="592">
        <v>697627</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444411</v>
      </c>
      <c r="S27" s="587"/>
      <c r="T27" s="587"/>
      <c r="U27" s="587"/>
      <c r="V27" s="587"/>
      <c r="W27" s="587"/>
      <c r="X27" s="587"/>
      <c r="Y27" s="588"/>
      <c r="Z27" s="639">
        <v>5.2</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1502053</v>
      </c>
      <c r="BH27" s="587"/>
      <c r="BI27" s="587"/>
      <c r="BJ27" s="587"/>
      <c r="BK27" s="587"/>
      <c r="BL27" s="587"/>
      <c r="BM27" s="587"/>
      <c r="BN27" s="588"/>
      <c r="BO27" s="639">
        <v>100</v>
      </c>
      <c r="BP27" s="639"/>
      <c r="BQ27" s="639"/>
      <c r="BR27" s="639"/>
      <c r="BS27" s="592">
        <v>12647</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691448</v>
      </c>
      <c r="CS27" s="605"/>
      <c r="CT27" s="605"/>
      <c r="CU27" s="605"/>
      <c r="CV27" s="605"/>
      <c r="CW27" s="605"/>
      <c r="CX27" s="605"/>
      <c r="CY27" s="606"/>
      <c r="CZ27" s="589">
        <v>8.5</v>
      </c>
      <c r="DA27" s="607"/>
      <c r="DB27" s="607"/>
      <c r="DC27" s="608"/>
      <c r="DD27" s="592">
        <v>260841</v>
      </c>
      <c r="DE27" s="605"/>
      <c r="DF27" s="605"/>
      <c r="DG27" s="605"/>
      <c r="DH27" s="605"/>
      <c r="DI27" s="605"/>
      <c r="DJ27" s="605"/>
      <c r="DK27" s="606"/>
      <c r="DL27" s="592">
        <v>260231</v>
      </c>
      <c r="DM27" s="605"/>
      <c r="DN27" s="605"/>
      <c r="DO27" s="605"/>
      <c r="DP27" s="605"/>
      <c r="DQ27" s="605"/>
      <c r="DR27" s="605"/>
      <c r="DS27" s="605"/>
      <c r="DT27" s="605"/>
      <c r="DU27" s="605"/>
      <c r="DV27" s="606"/>
      <c r="DW27" s="609">
        <v>4.5</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179874</v>
      </c>
      <c r="S28" s="587"/>
      <c r="T28" s="587"/>
      <c r="U28" s="587"/>
      <c r="V28" s="587"/>
      <c r="W28" s="587"/>
      <c r="X28" s="587"/>
      <c r="Y28" s="588"/>
      <c r="Z28" s="639">
        <v>2.1</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856136</v>
      </c>
      <c r="CS28" s="587"/>
      <c r="CT28" s="587"/>
      <c r="CU28" s="587"/>
      <c r="CV28" s="587"/>
      <c r="CW28" s="587"/>
      <c r="CX28" s="587"/>
      <c r="CY28" s="588"/>
      <c r="CZ28" s="589">
        <v>10.5</v>
      </c>
      <c r="DA28" s="607"/>
      <c r="DB28" s="607"/>
      <c r="DC28" s="608"/>
      <c r="DD28" s="592">
        <v>818917</v>
      </c>
      <c r="DE28" s="587"/>
      <c r="DF28" s="587"/>
      <c r="DG28" s="587"/>
      <c r="DH28" s="587"/>
      <c r="DI28" s="587"/>
      <c r="DJ28" s="587"/>
      <c r="DK28" s="588"/>
      <c r="DL28" s="592">
        <v>818917</v>
      </c>
      <c r="DM28" s="587"/>
      <c r="DN28" s="587"/>
      <c r="DO28" s="587"/>
      <c r="DP28" s="587"/>
      <c r="DQ28" s="587"/>
      <c r="DR28" s="587"/>
      <c r="DS28" s="587"/>
      <c r="DT28" s="587"/>
      <c r="DU28" s="587"/>
      <c r="DV28" s="588"/>
      <c r="DW28" s="609">
        <v>14.3</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3790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856136</v>
      </c>
      <c r="CS29" s="605"/>
      <c r="CT29" s="605"/>
      <c r="CU29" s="605"/>
      <c r="CV29" s="605"/>
      <c r="CW29" s="605"/>
      <c r="CX29" s="605"/>
      <c r="CY29" s="606"/>
      <c r="CZ29" s="589">
        <v>10.5</v>
      </c>
      <c r="DA29" s="607"/>
      <c r="DB29" s="607"/>
      <c r="DC29" s="608"/>
      <c r="DD29" s="592">
        <v>818917</v>
      </c>
      <c r="DE29" s="605"/>
      <c r="DF29" s="605"/>
      <c r="DG29" s="605"/>
      <c r="DH29" s="605"/>
      <c r="DI29" s="605"/>
      <c r="DJ29" s="605"/>
      <c r="DK29" s="606"/>
      <c r="DL29" s="592">
        <v>818917</v>
      </c>
      <c r="DM29" s="605"/>
      <c r="DN29" s="605"/>
      <c r="DO29" s="605"/>
      <c r="DP29" s="605"/>
      <c r="DQ29" s="605"/>
      <c r="DR29" s="605"/>
      <c r="DS29" s="605"/>
      <c r="DT29" s="605"/>
      <c r="DU29" s="605"/>
      <c r="DV29" s="606"/>
      <c r="DW29" s="609">
        <v>14.3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16561</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98.2</v>
      </c>
      <c r="BH30" s="653"/>
      <c r="BI30" s="653"/>
      <c r="BJ30" s="653"/>
      <c r="BK30" s="653"/>
      <c r="BL30" s="653"/>
      <c r="BM30" s="654">
        <v>92.7</v>
      </c>
      <c r="BN30" s="653"/>
      <c r="BO30" s="653"/>
      <c r="BP30" s="653"/>
      <c r="BQ30" s="655"/>
      <c r="BR30" s="652">
        <v>97.9</v>
      </c>
      <c r="BS30" s="653"/>
      <c r="BT30" s="653"/>
      <c r="BU30" s="653"/>
      <c r="BV30" s="653"/>
      <c r="BW30" s="653"/>
      <c r="BX30" s="654">
        <v>89.3</v>
      </c>
      <c r="BY30" s="653"/>
      <c r="BZ30" s="653"/>
      <c r="CA30" s="653"/>
      <c r="CB30" s="655"/>
      <c r="CD30" s="658"/>
      <c r="CE30" s="659"/>
      <c r="CF30" s="623" t="s">
        <v>292</v>
      </c>
      <c r="CG30" s="620"/>
      <c r="CH30" s="620"/>
      <c r="CI30" s="620"/>
      <c r="CJ30" s="620"/>
      <c r="CK30" s="620"/>
      <c r="CL30" s="620"/>
      <c r="CM30" s="620"/>
      <c r="CN30" s="620"/>
      <c r="CO30" s="620"/>
      <c r="CP30" s="620"/>
      <c r="CQ30" s="621"/>
      <c r="CR30" s="586">
        <v>758652</v>
      </c>
      <c r="CS30" s="587"/>
      <c r="CT30" s="587"/>
      <c r="CU30" s="587"/>
      <c r="CV30" s="587"/>
      <c r="CW30" s="587"/>
      <c r="CX30" s="587"/>
      <c r="CY30" s="588"/>
      <c r="CZ30" s="589">
        <v>9.3000000000000007</v>
      </c>
      <c r="DA30" s="607"/>
      <c r="DB30" s="607"/>
      <c r="DC30" s="608"/>
      <c r="DD30" s="592">
        <v>723263</v>
      </c>
      <c r="DE30" s="587"/>
      <c r="DF30" s="587"/>
      <c r="DG30" s="587"/>
      <c r="DH30" s="587"/>
      <c r="DI30" s="587"/>
      <c r="DJ30" s="587"/>
      <c r="DK30" s="588"/>
      <c r="DL30" s="592">
        <v>723263</v>
      </c>
      <c r="DM30" s="587"/>
      <c r="DN30" s="587"/>
      <c r="DO30" s="587"/>
      <c r="DP30" s="587"/>
      <c r="DQ30" s="587"/>
      <c r="DR30" s="587"/>
      <c r="DS30" s="587"/>
      <c r="DT30" s="587"/>
      <c r="DU30" s="587"/>
      <c r="DV30" s="588"/>
      <c r="DW30" s="609">
        <v>12.6</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292431</v>
      </c>
      <c r="S31" s="587"/>
      <c r="T31" s="587"/>
      <c r="U31" s="587"/>
      <c r="V31" s="587"/>
      <c r="W31" s="587"/>
      <c r="X31" s="587"/>
      <c r="Y31" s="588"/>
      <c r="Z31" s="639">
        <v>3.4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99.2</v>
      </c>
      <c r="BH31" s="605"/>
      <c r="BI31" s="605"/>
      <c r="BJ31" s="605"/>
      <c r="BK31" s="605"/>
      <c r="BL31" s="605"/>
      <c r="BM31" s="641">
        <v>98</v>
      </c>
      <c r="BN31" s="651"/>
      <c r="BO31" s="651"/>
      <c r="BP31" s="651"/>
      <c r="BQ31" s="615"/>
      <c r="BR31" s="650">
        <v>98.9</v>
      </c>
      <c r="BS31" s="605"/>
      <c r="BT31" s="605"/>
      <c r="BU31" s="605"/>
      <c r="BV31" s="605"/>
      <c r="BW31" s="605"/>
      <c r="BX31" s="641">
        <v>95.2</v>
      </c>
      <c r="BY31" s="651"/>
      <c r="BZ31" s="651"/>
      <c r="CA31" s="651"/>
      <c r="CB31" s="615"/>
      <c r="CD31" s="658"/>
      <c r="CE31" s="659"/>
      <c r="CF31" s="623" t="s">
        <v>296</v>
      </c>
      <c r="CG31" s="620"/>
      <c r="CH31" s="620"/>
      <c r="CI31" s="620"/>
      <c r="CJ31" s="620"/>
      <c r="CK31" s="620"/>
      <c r="CL31" s="620"/>
      <c r="CM31" s="620"/>
      <c r="CN31" s="620"/>
      <c r="CO31" s="620"/>
      <c r="CP31" s="620"/>
      <c r="CQ31" s="621"/>
      <c r="CR31" s="586">
        <v>97484</v>
      </c>
      <c r="CS31" s="605"/>
      <c r="CT31" s="605"/>
      <c r="CU31" s="605"/>
      <c r="CV31" s="605"/>
      <c r="CW31" s="605"/>
      <c r="CX31" s="605"/>
      <c r="CY31" s="606"/>
      <c r="CZ31" s="589">
        <v>1.2</v>
      </c>
      <c r="DA31" s="607"/>
      <c r="DB31" s="607"/>
      <c r="DC31" s="608"/>
      <c r="DD31" s="592">
        <v>95654</v>
      </c>
      <c r="DE31" s="605"/>
      <c r="DF31" s="605"/>
      <c r="DG31" s="605"/>
      <c r="DH31" s="605"/>
      <c r="DI31" s="605"/>
      <c r="DJ31" s="605"/>
      <c r="DK31" s="606"/>
      <c r="DL31" s="592">
        <v>95654</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61493</v>
      </c>
      <c r="S32" s="587"/>
      <c r="T32" s="587"/>
      <c r="U32" s="587"/>
      <c r="V32" s="587"/>
      <c r="W32" s="587"/>
      <c r="X32" s="587"/>
      <c r="Y32" s="588"/>
      <c r="Z32" s="639">
        <v>0.7</v>
      </c>
      <c r="AA32" s="639"/>
      <c r="AB32" s="639"/>
      <c r="AC32" s="639"/>
      <c r="AD32" s="640">
        <v>231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97.1</v>
      </c>
      <c r="BH32" s="571"/>
      <c r="BI32" s="571"/>
      <c r="BJ32" s="571"/>
      <c r="BK32" s="571"/>
      <c r="BL32" s="571"/>
      <c r="BM32" s="634">
        <v>87.5</v>
      </c>
      <c r="BN32" s="571"/>
      <c r="BO32" s="571"/>
      <c r="BP32" s="571"/>
      <c r="BQ32" s="628"/>
      <c r="BR32" s="649">
        <v>96.8</v>
      </c>
      <c r="BS32" s="571"/>
      <c r="BT32" s="571"/>
      <c r="BU32" s="571"/>
      <c r="BV32" s="571"/>
      <c r="BW32" s="571"/>
      <c r="BX32" s="634">
        <v>83.7</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587038</v>
      </c>
      <c r="S33" s="587"/>
      <c r="T33" s="587"/>
      <c r="U33" s="587"/>
      <c r="V33" s="587"/>
      <c r="W33" s="587"/>
      <c r="X33" s="587"/>
      <c r="Y33" s="588"/>
      <c r="Z33" s="639">
        <v>6.9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4095877</v>
      </c>
      <c r="CS33" s="605"/>
      <c r="CT33" s="605"/>
      <c r="CU33" s="605"/>
      <c r="CV33" s="605"/>
      <c r="CW33" s="605"/>
      <c r="CX33" s="605"/>
      <c r="CY33" s="606"/>
      <c r="CZ33" s="589">
        <v>50.2</v>
      </c>
      <c r="DA33" s="607"/>
      <c r="DB33" s="607"/>
      <c r="DC33" s="608"/>
      <c r="DD33" s="592">
        <v>3421907</v>
      </c>
      <c r="DE33" s="605"/>
      <c r="DF33" s="605"/>
      <c r="DG33" s="605"/>
      <c r="DH33" s="605"/>
      <c r="DI33" s="605"/>
      <c r="DJ33" s="605"/>
      <c r="DK33" s="606"/>
      <c r="DL33" s="592">
        <v>3134963</v>
      </c>
      <c r="DM33" s="605"/>
      <c r="DN33" s="605"/>
      <c r="DO33" s="605"/>
      <c r="DP33" s="605"/>
      <c r="DQ33" s="605"/>
      <c r="DR33" s="605"/>
      <c r="DS33" s="605"/>
      <c r="DT33" s="605"/>
      <c r="DU33" s="605"/>
      <c r="DV33" s="606"/>
      <c r="DW33" s="609">
        <v>54.6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1287820</v>
      </c>
      <c r="CS34" s="587"/>
      <c r="CT34" s="587"/>
      <c r="CU34" s="587"/>
      <c r="CV34" s="587"/>
      <c r="CW34" s="587"/>
      <c r="CX34" s="587"/>
      <c r="CY34" s="588"/>
      <c r="CZ34" s="589">
        <v>15.8</v>
      </c>
      <c r="DA34" s="607"/>
      <c r="DB34" s="607"/>
      <c r="DC34" s="608"/>
      <c r="DD34" s="592">
        <v>865657</v>
      </c>
      <c r="DE34" s="587"/>
      <c r="DF34" s="587"/>
      <c r="DG34" s="587"/>
      <c r="DH34" s="587"/>
      <c r="DI34" s="587"/>
      <c r="DJ34" s="587"/>
      <c r="DK34" s="588"/>
      <c r="DL34" s="592">
        <v>775044</v>
      </c>
      <c r="DM34" s="587"/>
      <c r="DN34" s="587"/>
      <c r="DO34" s="587"/>
      <c r="DP34" s="587"/>
      <c r="DQ34" s="587"/>
      <c r="DR34" s="587"/>
      <c r="DS34" s="587"/>
      <c r="DT34" s="587"/>
      <c r="DU34" s="587"/>
      <c r="DV34" s="588"/>
      <c r="DW34" s="609">
        <v>13.5</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340538</v>
      </c>
      <c r="S35" s="587"/>
      <c r="T35" s="587"/>
      <c r="U35" s="587"/>
      <c r="V35" s="587"/>
      <c r="W35" s="587"/>
      <c r="X35" s="587"/>
      <c r="Y35" s="588"/>
      <c r="Z35" s="639">
        <v>4</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1676743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161864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147033</v>
      </c>
      <c r="CS35" s="605"/>
      <c r="CT35" s="605"/>
      <c r="CU35" s="605"/>
      <c r="CV35" s="605"/>
      <c r="CW35" s="605"/>
      <c r="CX35" s="605"/>
      <c r="CY35" s="606"/>
      <c r="CZ35" s="589">
        <v>1.8</v>
      </c>
      <c r="DA35" s="607"/>
      <c r="DB35" s="607"/>
      <c r="DC35" s="608"/>
      <c r="DD35" s="592">
        <v>107529</v>
      </c>
      <c r="DE35" s="605"/>
      <c r="DF35" s="605"/>
      <c r="DG35" s="605"/>
      <c r="DH35" s="605"/>
      <c r="DI35" s="605"/>
      <c r="DJ35" s="605"/>
      <c r="DK35" s="606"/>
      <c r="DL35" s="592">
        <v>107529</v>
      </c>
      <c r="DM35" s="605"/>
      <c r="DN35" s="605"/>
      <c r="DO35" s="605"/>
      <c r="DP35" s="605"/>
      <c r="DQ35" s="605"/>
      <c r="DR35" s="605"/>
      <c r="DS35" s="605"/>
      <c r="DT35" s="605"/>
      <c r="DU35" s="605"/>
      <c r="DV35" s="606"/>
      <c r="DW35" s="609">
        <v>1.9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8478760</v>
      </c>
      <c r="S36" s="627"/>
      <c r="T36" s="627"/>
      <c r="U36" s="627"/>
      <c r="V36" s="627"/>
      <c r="W36" s="627"/>
      <c r="X36" s="627"/>
      <c r="Y36" s="630"/>
      <c r="Z36" s="631">
        <v>100</v>
      </c>
      <c r="AA36" s="631"/>
      <c r="AB36" s="631"/>
      <c r="AC36" s="631"/>
      <c r="AD36" s="632">
        <v>5397748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1003106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139783</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1022082</v>
      </c>
      <c r="CS36" s="587"/>
      <c r="CT36" s="587"/>
      <c r="CU36" s="587"/>
      <c r="CV36" s="587"/>
      <c r="CW36" s="587"/>
      <c r="CX36" s="587"/>
      <c r="CY36" s="588"/>
      <c r="CZ36" s="589">
        <v>12.5</v>
      </c>
      <c r="DA36" s="607"/>
      <c r="DB36" s="607"/>
      <c r="DC36" s="608"/>
      <c r="DD36" s="592">
        <v>891473</v>
      </c>
      <c r="DE36" s="587"/>
      <c r="DF36" s="587"/>
      <c r="DG36" s="587"/>
      <c r="DH36" s="587"/>
      <c r="DI36" s="587"/>
      <c r="DJ36" s="587"/>
      <c r="DK36" s="588"/>
      <c r="DL36" s="592">
        <v>744352</v>
      </c>
      <c r="DM36" s="587"/>
      <c r="DN36" s="587"/>
      <c r="DO36" s="587"/>
      <c r="DP36" s="587"/>
      <c r="DQ36" s="587"/>
      <c r="DR36" s="587"/>
      <c r="DS36" s="587"/>
      <c r="DT36" s="587"/>
      <c r="DU36" s="587"/>
      <c r="DV36" s="588"/>
      <c r="DW36" s="609">
        <v>13</v>
      </c>
      <c r="DX36" s="610"/>
      <c r="DY36" s="610"/>
      <c r="DZ36" s="610"/>
      <c r="EA36" s="610"/>
      <c r="EB36" s="610"/>
      <c r="EC36" s="611"/>
    </row>
    <row r="37" spans="2:133" ht="11.25" customHeight="1">
      <c r="AQ37" s="612" t="s">
        <v>314</v>
      </c>
      <c r="AR37" s="613"/>
      <c r="AS37" s="613"/>
      <c r="AT37" s="613"/>
      <c r="AU37" s="613"/>
      <c r="AV37" s="613"/>
      <c r="AW37" s="613"/>
      <c r="AX37" s="613"/>
      <c r="AY37" s="614"/>
      <c r="AZ37" s="586">
        <v>26976</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2409</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550656</v>
      </c>
      <c r="CS37" s="605"/>
      <c r="CT37" s="605"/>
      <c r="CU37" s="605"/>
      <c r="CV37" s="605"/>
      <c r="CW37" s="605"/>
      <c r="CX37" s="605"/>
      <c r="CY37" s="606"/>
      <c r="CZ37" s="589">
        <v>6.7</v>
      </c>
      <c r="DA37" s="607"/>
      <c r="DB37" s="607"/>
      <c r="DC37" s="608"/>
      <c r="DD37" s="592">
        <v>547968</v>
      </c>
      <c r="DE37" s="605"/>
      <c r="DF37" s="605"/>
      <c r="DG37" s="605"/>
      <c r="DH37" s="605"/>
      <c r="DI37" s="605"/>
      <c r="DJ37" s="605"/>
      <c r="DK37" s="606"/>
      <c r="DL37" s="592">
        <v>529292</v>
      </c>
      <c r="DM37" s="605"/>
      <c r="DN37" s="605"/>
      <c r="DO37" s="605"/>
      <c r="DP37" s="605"/>
      <c r="DQ37" s="605"/>
      <c r="DR37" s="605"/>
      <c r="DS37" s="605"/>
      <c r="DT37" s="605"/>
      <c r="DU37" s="605"/>
      <c r="DV37" s="606"/>
      <c r="DW37" s="609">
        <v>9.1999999999999993</v>
      </c>
      <c r="DX37" s="610"/>
      <c r="DY37" s="610"/>
      <c r="DZ37" s="610"/>
      <c r="EA37" s="610"/>
      <c r="EB37" s="610"/>
      <c r="EC37" s="611"/>
    </row>
    <row r="38" spans="2:133" ht="11.25" customHeight="1">
      <c r="AQ38" s="612" t="s">
        <v>317</v>
      </c>
      <c r="AR38" s="613"/>
      <c r="AS38" s="613"/>
      <c r="AT38" s="613"/>
      <c r="AU38" s="613"/>
      <c r="AV38" s="613"/>
      <c r="AW38" s="613"/>
      <c r="AX38" s="613"/>
      <c r="AY38" s="614"/>
      <c r="AZ38" s="586">
        <v>6700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3985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1634657</v>
      </c>
      <c r="CS38" s="587"/>
      <c r="CT38" s="587"/>
      <c r="CU38" s="587"/>
      <c r="CV38" s="587"/>
      <c r="CW38" s="587"/>
      <c r="CX38" s="587"/>
      <c r="CY38" s="588"/>
      <c r="CZ38" s="589">
        <v>20</v>
      </c>
      <c r="DA38" s="607"/>
      <c r="DB38" s="607"/>
      <c r="DC38" s="608"/>
      <c r="DD38" s="592">
        <v>1556499</v>
      </c>
      <c r="DE38" s="587"/>
      <c r="DF38" s="587"/>
      <c r="DG38" s="587"/>
      <c r="DH38" s="587"/>
      <c r="DI38" s="587"/>
      <c r="DJ38" s="587"/>
      <c r="DK38" s="588"/>
      <c r="DL38" s="592">
        <v>1508038</v>
      </c>
      <c r="DM38" s="587"/>
      <c r="DN38" s="587"/>
      <c r="DO38" s="587"/>
      <c r="DP38" s="587"/>
      <c r="DQ38" s="587"/>
      <c r="DR38" s="587"/>
      <c r="DS38" s="587"/>
      <c r="DT38" s="587"/>
      <c r="DU38" s="587"/>
      <c r="DV38" s="588"/>
      <c r="DW38" s="609">
        <v>26.3</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85</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3536</v>
      </c>
      <c r="CS39" s="605"/>
      <c r="CT39" s="605"/>
      <c r="CU39" s="605"/>
      <c r="CV39" s="605"/>
      <c r="CW39" s="605"/>
      <c r="CX39" s="605"/>
      <c r="CY39" s="606"/>
      <c r="CZ39" s="589">
        <v>0</v>
      </c>
      <c r="DA39" s="607"/>
      <c r="DB39" s="607"/>
      <c r="DC39" s="608"/>
      <c r="DD39" s="592" t="s">
        <v>321</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100943</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97</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749</v>
      </c>
      <c r="CS40" s="587"/>
      <c r="CT40" s="587"/>
      <c r="CU40" s="587"/>
      <c r="CV40" s="587"/>
      <c r="CW40" s="587"/>
      <c r="CX40" s="587"/>
      <c r="CY40" s="588"/>
      <c r="CZ40" s="589">
        <v>0</v>
      </c>
      <c r="DA40" s="607"/>
      <c r="DB40" s="607"/>
      <c r="DC40" s="608"/>
      <c r="DD40" s="592">
        <v>749</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539018</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319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1208285</v>
      </c>
      <c r="CS42" s="587"/>
      <c r="CT42" s="587"/>
      <c r="CU42" s="587"/>
      <c r="CV42" s="587"/>
      <c r="CW42" s="587"/>
      <c r="CX42" s="587"/>
      <c r="CY42" s="588"/>
      <c r="CZ42" s="589">
        <v>14.8</v>
      </c>
      <c r="DA42" s="590"/>
      <c r="DB42" s="590"/>
      <c r="DC42" s="591"/>
      <c r="DD42" s="592">
        <v>562803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14852</v>
      </c>
      <c r="CS43" s="605"/>
      <c r="CT43" s="605"/>
      <c r="CU43" s="605"/>
      <c r="CV43" s="605"/>
      <c r="CW43" s="605"/>
      <c r="CX43" s="605"/>
      <c r="CY43" s="606"/>
      <c r="CZ43" s="589">
        <v>0.2</v>
      </c>
      <c r="DA43" s="607"/>
      <c r="DB43" s="607"/>
      <c r="DC43" s="608"/>
      <c r="DD43" s="592">
        <v>14852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1005076</v>
      </c>
      <c r="CS44" s="587"/>
      <c r="CT44" s="587"/>
      <c r="CU44" s="587"/>
      <c r="CV44" s="587"/>
      <c r="CW44" s="587"/>
      <c r="CX44" s="587"/>
      <c r="CY44" s="588"/>
      <c r="CZ44" s="589">
        <v>12.3</v>
      </c>
      <c r="DA44" s="590"/>
      <c r="DB44" s="590"/>
      <c r="DC44" s="591"/>
      <c r="DD44" s="592">
        <v>524285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41474</v>
      </c>
      <c r="CS45" s="605"/>
      <c r="CT45" s="605"/>
      <c r="CU45" s="605"/>
      <c r="CV45" s="605"/>
      <c r="CW45" s="605"/>
      <c r="CX45" s="605"/>
      <c r="CY45" s="606"/>
      <c r="CZ45" s="589">
        <v>0.5</v>
      </c>
      <c r="DA45" s="607"/>
      <c r="DB45" s="607"/>
      <c r="DC45" s="608"/>
      <c r="DD45" s="592">
        <v>4170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789040</v>
      </c>
      <c r="CS46" s="587"/>
      <c r="CT46" s="587"/>
      <c r="CU46" s="587"/>
      <c r="CV46" s="587"/>
      <c r="CW46" s="587"/>
      <c r="CX46" s="587"/>
      <c r="CY46" s="588"/>
      <c r="CZ46" s="589">
        <v>9.6999999999999993</v>
      </c>
      <c r="DA46" s="590"/>
      <c r="DB46" s="590"/>
      <c r="DC46" s="591"/>
      <c r="DD46" s="592">
        <v>404052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203209</v>
      </c>
      <c r="CS47" s="605"/>
      <c r="CT47" s="605"/>
      <c r="CU47" s="605"/>
      <c r="CV47" s="605"/>
      <c r="CW47" s="605"/>
      <c r="CX47" s="605"/>
      <c r="CY47" s="606"/>
      <c r="CZ47" s="589">
        <v>2.5</v>
      </c>
      <c r="DA47" s="607"/>
      <c r="DB47" s="607"/>
      <c r="DC47" s="608"/>
      <c r="DD47" s="592">
        <v>38518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8165735</v>
      </c>
      <c r="CS49" s="571"/>
      <c r="CT49" s="571"/>
      <c r="CU49" s="571"/>
      <c r="CV49" s="571"/>
      <c r="CW49" s="571"/>
      <c r="CX49" s="571"/>
      <c r="CY49" s="572"/>
      <c r="CZ49" s="573">
        <v>100</v>
      </c>
      <c r="DA49" s="574"/>
      <c r="DB49" s="574"/>
      <c r="DC49" s="575"/>
      <c r="DD49" s="576">
        <v>6261957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82" sqref="AK82:AO8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8083</v>
      </c>
      <c r="R7" s="1099"/>
      <c r="S7" s="1099"/>
      <c r="T7" s="1099"/>
      <c r="U7" s="1099"/>
      <c r="V7" s="1099">
        <v>7823</v>
      </c>
      <c r="W7" s="1099"/>
      <c r="X7" s="1099"/>
      <c r="Y7" s="1099"/>
      <c r="Z7" s="1099"/>
      <c r="AA7" s="1099">
        <v>260</v>
      </c>
      <c r="AB7" s="1099"/>
      <c r="AC7" s="1099"/>
      <c r="AD7" s="1099"/>
      <c r="AE7" s="1100"/>
      <c r="AF7" s="1101">
        <v>209</v>
      </c>
      <c r="AG7" s="1102"/>
      <c r="AH7" s="1102"/>
      <c r="AI7" s="1102"/>
      <c r="AJ7" s="1103"/>
      <c r="AK7" s="1085">
        <v>17</v>
      </c>
      <c r="AL7" s="1086"/>
      <c r="AM7" s="1086"/>
      <c r="AN7" s="1086"/>
      <c r="AO7" s="1086"/>
      <c r="AP7" s="1086">
        <v>7654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10</v>
      </c>
      <c r="R8" s="1038"/>
      <c r="S8" s="1038"/>
      <c r="T8" s="1038"/>
      <c r="U8" s="1038"/>
      <c r="V8" s="1038">
        <v>2</v>
      </c>
      <c r="W8" s="1038"/>
      <c r="X8" s="1038"/>
      <c r="Y8" s="1038"/>
      <c r="Z8" s="1038"/>
      <c r="AA8" s="1038">
        <v>8</v>
      </c>
      <c r="AB8" s="1038"/>
      <c r="AC8" s="1038"/>
      <c r="AD8" s="1038"/>
      <c r="AE8" s="1039"/>
      <c r="AF8" s="1013">
        <v>8</v>
      </c>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367</v>
      </c>
      <c r="C9" s="1032"/>
      <c r="D9" s="1032"/>
      <c r="E9" s="1032"/>
      <c r="F9" s="1032"/>
      <c r="G9" s="1032"/>
      <c r="H9" s="1032"/>
      <c r="I9" s="1032"/>
      <c r="J9" s="1032"/>
      <c r="K9" s="1032"/>
      <c r="L9" s="1032"/>
      <c r="M9" s="1032"/>
      <c r="N9" s="1032"/>
      <c r="O9" s="1032"/>
      <c r="P9" s="1033"/>
      <c r="Q9" s="1037">
        <v>1</v>
      </c>
      <c r="R9" s="1038"/>
      <c r="S9" s="1038"/>
      <c r="T9" s="1038"/>
      <c r="U9" s="1038"/>
      <c r="V9" s="1038">
        <v>0</v>
      </c>
      <c r="W9" s="1038"/>
      <c r="X9" s="1038"/>
      <c r="Y9" s="1038"/>
      <c r="Z9" s="1038"/>
      <c r="AA9" s="1038">
        <v>1</v>
      </c>
      <c r="AB9" s="1038"/>
      <c r="AC9" s="1038"/>
      <c r="AD9" s="1038"/>
      <c r="AE9" s="1039"/>
      <c r="AF9" s="1013">
        <v>1</v>
      </c>
      <c r="AG9" s="1014"/>
      <c r="AH9" s="1014"/>
      <c r="AI9" s="1014"/>
      <c r="AJ9" s="1015"/>
      <c r="AK9" s="1080"/>
      <c r="AL9" s="1081"/>
      <c r="AM9" s="1081"/>
      <c r="AN9" s="1081"/>
      <c r="AO9" s="1081"/>
      <c r="AP9" s="1081">
        <v>2</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t="s">
        <v>368</v>
      </c>
      <c r="C10" s="1032"/>
      <c r="D10" s="1032"/>
      <c r="E10" s="1032"/>
      <c r="F10" s="1032"/>
      <c r="G10" s="1032"/>
      <c r="H10" s="1032"/>
      <c r="I10" s="1032"/>
      <c r="J10" s="1032"/>
      <c r="K10" s="1032"/>
      <c r="L10" s="1032"/>
      <c r="M10" s="1032"/>
      <c r="N10" s="1032"/>
      <c r="O10" s="1032"/>
      <c r="P10" s="1033"/>
      <c r="Q10" s="1037">
        <v>386</v>
      </c>
      <c r="R10" s="1038"/>
      <c r="S10" s="1038"/>
      <c r="T10" s="1038"/>
      <c r="U10" s="1038"/>
      <c r="V10" s="1038">
        <v>342</v>
      </c>
      <c r="W10" s="1038"/>
      <c r="X10" s="1038"/>
      <c r="Y10" s="1038"/>
      <c r="Z10" s="1038"/>
      <c r="AA10" s="1038">
        <v>44</v>
      </c>
      <c r="AB10" s="1038"/>
      <c r="AC10" s="1038"/>
      <c r="AD10" s="1038"/>
      <c r="AE10" s="1039"/>
      <c r="AF10" s="1013">
        <v>44</v>
      </c>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8480</v>
      </c>
      <c r="R23" s="1063"/>
      <c r="S23" s="1063"/>
      <c r="T23" s="1063"/>
      <c r="U23" s="1063"/>
      <c r="V23" s="1063">
        <v>8167</v>
      </c>
      <c r="W23" s="1063"/>
      <c r="X23" s="1063"/>
      <c r="Y23" s="1063"/>
      <c r="Z23" s="1063"/>
      <c r="AA23" s="1063">
        <v>313</v>
      </c>
      <c r="AB23" s="1063"/>
      <c r="AC23" s="1063"/>
      <c r="AD23" s="1063"/>
      <c r="AE23" s="1064"/>
      <c r="AF23" s="1065">
        <v>262</v>
      </c>
      <c r="AG23" s="1063"/>
      <c r="AH23" s="1063"/>
      <c r="AI23" s="1063"/>
      <c r="AJ23" s="1066"/>
      <c r="AK23" s="1067"/>
      <c r="AL23" s="1068"/>
      <c r="AM23" s="1068"/>
      <c r="AN23" s="1068"/>
      <c r="AO23" s="1068"/>
      <c r="AP23" s="1063">
        <v>7656</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1948</v>
      </c>
      <c r="R28" s="1048"/>
      <c r="S28" s="1048"/>
      <c r="T28" s="1048"/>
      <c r="U28" s="1048"/>
      <c r="V28" s="1048">
        <v>1786</v>
      </c>
      <c r="W28" s="1048"/>
      <c r="X28" s="1048"/>
      <c r="Y28" s="1048"/>
      <c r="Z28" s="1048"/>
      <c r="AA28" s="1048">
        <v>162</v>
      </c>
      <c r="AB28" s="1048"/>
      <c r="AC28" s="1048"/>
      <c r="AD28" s="1048"/>
      <c r="AE28" s="1049"/>
      <c r="AF28" s="1050">
        <v>162</v>
      </c>
      <c r="AG28" s="1048"/>
      <c r="AH28" s="1048"/>
      <c r="AI28" s="1048"/>
      <c r="AJ28" s="1051"/>
      <c r="AK28" s="1052">
        <v>99</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32</v>
      </c>
      <c r="R29" s="1038"/>
      <c r="S29" s="1038"/>
      <c r="T29" s="1038"/>
      <c r="U29" s="1038"/>
      <c r="V29" s="1038">
        <v>30</v>
      </c>
      <c r="W29" s="1038"/>
      <c r="X29" s="1038"/>
      <c r="Y29" s="1038"/>
      <c r="Z29" s="1038"/>
      <c r="AA29" s="1038">
        <v>2</v>
      </c>
      <c r="AB29" s="1038"/>
      <c r="AC29" s="1038"/>
      <c r="AD29" s="1038"/>
      <c r="AE29" s="1039"/>
      <c r="AF29" s="1013">
        <v>2</v>
      </c>
      <c r="AG29" s="1014"/>
      <c r="AH29" s="1014"/>
      <c r="AI29" s="1014"/>
      <c r="AJ29" s="1015"/>
      <c r="AK29" s="974">
        <v>2</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1536</v>
      </c>
      <c r="R30" s="1038"/>
      <c r="S30" s="1038"/>
      <c r="T30" s="1038"/>
      <c r="U30" s="1038"/>
      <c r="V30" s="1038">
        <v>1502</v>
      </c>
      <c r="W30" s="1038"/>
      <c r="X30" s="1038"/>
      <c r="Y30" s="1038"/>
      <c r="Z30" s="1038"/>
      <c r="AA30" s="1038">
        <v>34</v>
      </c>
      <c r="AB30" s="1038"/>
      <c r="AC30" s="1038"/>
      <c r="AD30" s="1038"/>
      <c r="AE30" s="1039"/>
      <c r="AF30" s="1013">
        <v>34</v>
      </c>
      <c r="AG30" s="1014"/>
      <c r="AH30" s="1014"/>
      <c r="AI30" s="1014"/>
      <c r="AJ30" s="1015"/>
      <c r="AK30" s="974">
        <v>230</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385</v>
      </c>
      <c r="C31" s="1032"/>
      <c r="D31" s="1032"/>
      <c r="E31" s="1032"/>
      <c r="F31" s="1032"/>
      <c r="G31" s="1032"/>
      <c r="H31" s="1032"/>
      <c r="I31" s="1032"/>
      <c r="J31" s="1032"/>
      <c r="K31" s="1032"/>
      <c r="L31" s="1032"/>
      <c r="M31" s="1032"/>
      <c r="N31" s="1032"/>
      <c r="O31" s="1032"/>
      <c r="P31" s="1033"/>
      <c r="Q31" s="1037">
        <v>212</v>
      </c>
      <c r="R31" s="1038"/>
      <c r="S31" s="1038"/>
      <c r="T31" s="1038"/>
      <c r="U31" s="1038"/>
      <c r="V31" s="1038">
        <v>209</v>
      </c>
      <c r="W31" s="1038"/>
      <c r="X31" s="1038"/>
      <c r="Y31" s="1038"/>
      <c r="Z31" s="1038"/>
      <c r="AA31" s="1038">
        <v>3</v>
      </c>
      <c r="AB31" s="1038"/>
      <c r="AC31" s="1038"/>
      <c r="AD31" s="1038"/>
      <c r="AE31" s="1039"/>
      <c r="AF31" s="1013">
        <v>3</v>
      </c>
      <c r="AG31" s="1014"/>
      <c r="AH31" s="1014"/>
      <c r="AI31" s="1014"/>
      <c r="AJ31" s="1015"/>
      <c r="AK31" s="974">
        <v>54</v>
      </c>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17</v>
      </c>
      <c r="R32" s="1038"/>
      <c r="S32" s="1038"/>
      <c r="T32" s="1038"/>
      <c r="U32" s="1038"/>
      <c r="V32" s="1038">
        <v>17</v>
      </c>
      <c r="W32" s="1038"/>
      <c r="X32" s="1038"/>
      <c r="Y32" s="1038"/>
      <c r="Z32" s="1038"/>
      <c r="AA32" s="1038">
        <v>0</v>
      </c>
      <c r="AB32" s="1038"/>
      <c r="AC32" s="1038"/>
      <c r="AD32" s="1038"/>
      <c r="AE32" s="1039"/>
      <c r="AF32" s="1013" t="s">
        <v>112</v>
      </c>
      <c r="AG32" s="1014"/>
      <c r="AH32" s="1014"/>
      <c r="AI32" s="1014"/>
      <c r="AJ32" s="1015"/>
      <c r="AK32" s="974">
        <v>9</v>
      </c>
      <c r="AL32" s="965"/>
      <c r="AM32" s="965"/>
      <c r="AN32" s="965"/>
      <c r="AO32" s="965"/>
      <c r="AP32" s="965"/>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16</v>
      </c>
      <c r="R33" s="1038"/>
      <c r="S33" s="1038"/>
      <c r="T33" s="1038"/>
      <c r="U33" s="1038"/>
      <c r="V33" s="1038">
        <v>15</v>
      </c>
      <c r="W33" s="1038"/>
      <c r="X33" s="1038"/>
      <c r="Y33" s="1038"/>
      <c r="Z33" s="1038"/>
      <c r="AA33" s="1038">
        <v>2</v>
      </c>
      <c r="AB33" s="1038"/>
      <c r="AC33" s="1038"/>
      <c r="AD33" s="1038"/>
      <c r="AE33" s="1039"/>
      <c r="AF33" s="1013">
        <v>2</v>
      </c>
      <c r="AG33" s="1014"/>
      <c r="AH33" s="1014"/>
      <c r="AI33" s="1014"/>
      <c r="AJ33" s="1015"/>
      <c r="AK33" s="974">
        <v>7</v>
      </c>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309</v>
      </c>
      <c r="R34" s="1038"/>
      <c r="S34" s="1038"/>
      <c r="T34" s="1038"/>
      <c r="U34" s="1038"/>
      <c r="V34" s="1038">
        <v>2</v>
      </c>
      <c r="W34" s="1038"/>
      <c r="X34" s="1038"/>
      <c r="Y34" s="1038"/>
      <c r="Z34" s="1038"/>
      <c r="AA34" s="1038">
        <v>307</v>
      </c>
      <c r="AB34" s="1038"/>
      <c r="AC34" s="1038"/>
      <c r="AD34" s="1038"/>
      <c r="AE34" s="1039"/>
      <c r="AF34" s="1013">
        <v>307</v>
      </c>
      <c r="AG34" s="1014"/>
      <c r="AH34" s="1014"/>
      <c r="AI34" s="1014"/>
      <c r="AJ34" s="1015"/>
      <c r="AK34" s="974">
        <v>0</v>
      </c>
      <c r="AL34" s="965"/>
      <c r="AM34" s="965"/>
      <c r="AN34" s="965"/>
      <c r="AO34" s="965"/>
      <c r="AP34" s="965">
        <v>55</v>
      </c>
      <c r="AQ34" s="965"/>
      <c r="AR34" s="965"/>
      <c r="AS34" s="965"/>
      <c r="AT34" s="965"/>
      <c r="AU34" s="965"/>
      <c r="AV34" s="965"/>
      <c r="AW34" s="965"/>
      <c r="AX34" s="965"/>
      <c r="AY34" s="965"/>
      <c r="AZ34" s="1036"/>
      <c r="BA34" s="1036"/>
      <c r="BB34" s="1036"/>
      <c r="BC34" s="1036"/>
      <c r="BD34" s="1036"/>
      <c r="BE34" s="1026" t="s">
        <v>389</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390</v>
      </c>
      <c r="C35" s="1032"/>
      <c r="D35" s="1032"/>
      <c r="E35" s="1032"/>
      <c r="F35" s="1032"/>
      <c r="G35" s="1032"/>
      <c r="H35" s="1032"/>
      <c r="I35" s="1032"/>
      <c r="J35" s="1032"/>
      <c r="K35" s="1032"/>
      <c r="L35" s="1032"/>
      <c r="M35" s="1032"/>
      <c r="N35" s="1032"/>
      <c r="O35" s="1032"/>
      <c r="P35" s="1033"/>
      <c r="Q35" s="1037">
        <v>200</v>
      </c>
      <c r="R35" s="1038"/>
      <c r="S35" s="1038"/>
      <c r="T35" s="1038"/>
      <c r="U35" s="1038"/>
      <c r="V35" s="1038">
        <v>8</v>
      </c>
      <c r="W35" s="1038"/>
      <c r="X35" s="1038"/>
      <c r="Y35" s="1038"/>
      <c r="Z35" s="1038"/>
      <c r="AA35" s="1038">
        <v>192</v>
      </c>
      <c r="AB35" s="1038"/>
      <c r="AC35" s="1038"/>
      <c r="AD35" s="1038"/>
      <c r="AE35" s="1039"/>
      <c r="AF35" s="1013">
        <v>192</v>
      </c>
      <c r="AG35" s="1014"/>
      <c r="AH35" s="1014"/>
      <c r="AI35" s="1014"/>
      <c r="AJ35" s="1015"/>
      <c r="AK35" s="974">
        <v>9</v>
      </c>
      <c r="AL35" s="965"/>
      <c r="AM35" s="965"/>
      <c r="AN35" s="965"/>
      <c r="AO35" s="965"/>
      <c r="AP35" s="965">
        <v>670</v>
      </c>
      <c r="AQ35" s="965"/>
      <c r="AR35" s="965"/>
      <c r="AS35" s="965"/>
      <c r="AT35" s="965"/>
      <c r="AU35" s="965">
        <v>163</v>
      </c>
      <c r="AV35" s="965"/>
      <c r="AW35" s="965"/>
      <c r="AX35" s="965"/>
      <c r="AY35" s="965"/>
      <c r="AZ35" s="1036"/>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391</v>
      </c>
      <c r="C36" s="1032"/>
      <c r="D36" s="1032"/>
      <c r="E36" s="1032"/>
      <c r="F36" s="1032"/>
      <c r="G36" s="1032"/>
      <c r="H36" s="1032"/>
      <c r="I36" s="1032"/>
      <c r="J36" s="1032"/>
      <c r="K36" s="1032"/>
      <c r="L36" s="1032"/>
      <c r="M36" s="1032"/>
      <c r="N36" s="1032"/>
      <c r="O36" s="1032"/>
      <c r="P36" s="1033"/>
      <c r="Q36" s="1037">
        <v>4</v>
      </c>
      <c r="R36" s="1038"/>
      <c r="S36" s="1038"/>
      <c r="T36" s="1038"/>
      <c r="U36" s="1038"/>
      <c r="V36" s="1038">
        <v>4</v>
      </c>
      <c r="W36" s="1038"/>
      <c r="X36" s="1038"/>
      <c r="Y36" s="1038"/>
      <c r="Z36" s="1038"/>
      <c r="AA36" s="1038">
        <v>0</v>
      </c>
      <c r="AB36" s="1038"/>
      <c r="AC36" s="1038"/>
      <c r="AD36" s="1038"/>
      <c r="AE36" s="1039"/>
      <c r="AF36" s="1013">
        <v>0</v>
      </c>
      <c r="AG36" s="1014"/>
      <c r="AH36" s="1014"/>
      <c r="AI36" s="1014"/>
      <c r="AJ36" s="1015"/>
      <c r="AK36" s="974">
        <v>4</v>
      </c>
      <c r="AL36" s="965"/>
      <c r="AM36" s="965"/>
      <c r="AN36" s="965"/>
      <c r="AO36" s="965"/>
      <c r="AP36" s="965">
        <v>25</v>
      </c>
      <c r="AQ36" s="965"/>
      <c r="AR36" s="965"/>
      <c r="AS36" s="965"/>
      <c r="AT36" s="965"/>
      <c r="AU36" s="965">
        <v>25</v>
      </c>
      <c r="AV36" s="965"/>
      <c r="AW36" s="965"/>
      <c r="AX36" s="965"/>
      <c r="AY36" s="965"/>
      <c r="AZ36" s="1036"/>
      <c r="BA36" s="1036"/>
      <c r="BB36" s="1036"/>
      <c r="BC36" s="1036"/>
      <c r="BD36" s="1036"/>
      <c r="BE36" s="1026" t="s">
        <v>392</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393</v>
      </c>
      <c r="C37" s="1032"/>
      <c r="D37" s="1032"/>
      <c r="E37" s="1032"/>
      <c r="F37" s="1032"/>
      <c r="G37" s="1032"/>
      <c r="H37" s="1032"/>
      <c r="I37" s="1032"/>
      <c r="J37" s="1032"/>
      <c r="K37" s="1032"/>
      <c r="L37" s="1032"/>
      <c r="M37" s="1032"/>
      <c r="N37" s="1032"/>
      <c r="O37" s="1032"/>
      <c r="P37" s="1033"/>
      <c r="Q37" s="1037">
        <v>155</v>
      </c>
      <c r="R37" s="1038"/>
      <c r="S37" s="1038"/>
      <c r="T37" s="1038"/>
      <c r="U37" s="1038"/>
      <c r="V37" s="1038">
        <v>152</v>
      </c>
      <c r="W37" s="1038"/>
      <c r="X37" s="1038"/>
      <c r="Y37" s="1038"/>
      <c r="Z37" s="1038"/>
      <c r="AA37" s="1038">
        <v>3</v>
      </c>
      <c r="AB37" s="1038"/>
      <c r="AC37" s="1038"/>
      <c r="AD37" s="1038"/>
      <c r="AE37" s="1039"/>
      <c r="AF37" s="1013">
        <v>3</v>
      </c>
      <c r="AG37" s="1014"/>
      <c r="AH37" s="1014"/>
      <c r="AI37" s="1014"/>
      <c r="AJ37" s="1015"/>
      <c r="AK37" s="974">
        <v>75</v>
      </c>
      <c r="AL37" s="965"/>
      <c r="AM37" s="965"/>
      <c r="AN37" s="965"/>
      <c r="AO37" s="965"/>
      <c r="AP37" s="965">
        <v>604</v>
      </c>
      <c r="AQ37" s="965"/>
      <c r="AR37" s="965"/>
      <c r="AS37" s="965"/>
      <c r="AT37" s="965"/>
      <c r="AU37" s="965">
        <v>581</v>
      </c>
      <c r="AV37" s="965"/>
      <c r="AW37" s="965"/>
      <c r="AX37" s="965"/>
      <c r="AY37" s="965"/>
      <c r="AZ37" s="1036"/>
      <c r="BA37" s="1036"/>
      <c r="BB37" s="1036"/>
      <c r="BC37" s="1036"/>
      <c r="BD37" s="1036"/>
      <c r="BE37" s="1026" t="s">
        <v>392</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394</v>
      </c>
      <c r="C38" s="1032"/>
      <c r="D38" s="1032"/>
      <c r="E38" s="1032"/>
      <c r="F38" s="1032"/>
      <c r="G38" s="1032"/>
      <c r="H38" s="1032"/>
      <c r="I38" s="1032"/>
      <c r="J38" s="1032"/>
      <c r="K38" s="1032"/>
      <c r="L38" s="1032"/>
      <c r="M38" s="1032"/>
      <c r="N38" s="1032"/>
      <c r="O38" s="1032"/>
      <c r="P38" s="1033"/>
      <c r="Q38" s="1037">
        <v>1133</v>
      </c>
      <c r="R38" s="1038"/>
      <c r="S38" s="1038"/>
      <c r="T38" s="1038"/>
      <c r="U38" s="1038"/>
      <c r="V38" s="1038">
        <v>1118</v>
      </c>
      <c r="W38" s="1038"/>
      <c r="X38" s="1038"/>
      <c r="Y38" s="1038"/>
      <c r="Z38" s="1038"/>
      <c r="AA38" s="1038">
        <v>15</v>
      </c>
      <c r="AB38" s="1038"/>
      <c r="AC38" s="1038"/>
      <c r="AD38" s="1038"/>
      <c r="AE38" s="1039"/>
      <c r="AF38" s="1013">
        <v>14</v>
      </c>
      <c r="AG38" s="1014"/>
      <c r="AH38" s="1014"/>
      <c r="AI38" s="1014"/>
      <c r="AJ38" s="1015"/>
      <c r="AK38" s="974">
        <v>680</v>
      </c>
      <c r="AL38" s="965"/>
      <c r="AM38" s="965"/>
      <c r="AN38" s="965"/>
      <c r="AO38" s="965"/>
      <c r="AP38" s="965">
        <v>7309</v>
      </c>
      <c r="AQ38" s="965"/>
      <c r="AR38" s="965"/>
      <c r="AS38" s="965"/>
      <c r="AT38" s="965"/>
      <c r="AU38" s="965">
        <v>6110</v>
      </c>
      <c r="AV38" s="965"/>
      <c r="AW38" s="965"/>
      <c r="AX38" s="965"/>
      <c r="AY38" s="965"/>
      <c r="AZ38" s="1036"/>
      <c r="BA38" s="1036"/>
      <c r="BB38" s="1036"/>
      <c r="BC38" s="1036"/>
      <c r="BD38" s="1036"/>
      <c r="BE38" s="1026" t="s">
        <v>392</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395</v>
      </c>
      <c r="C39" s="1032"/>
      <c r="D39" s="1032"/>
      <c r="E39" s="1032"/>
      <c r="F39" s="1032"/>
      <c r="G39" s="1032"/>
      <c r="H39" s="1032"/>
      <c r="I39" s="1032"/>
      <c r="J39" s="1032"/>
      <c r="K39" s="1032"/>
      <c r="L39" s="1032"/>
      <c r="M39" s="1032"/>
      <c r="N39" s="1032"/>
      <c r="O39" s="1032"/>
      <c r="P39" s="1033"/>
      <c r="Q39" s="1037">
        <v>418</v>
      </c>
      <c r="R39" s="1038"/>
      <c r="S39" s="1038"/>
      <c r="T39" s="1038"/>
      <c r="U39" s="1038"/>
      <c r="V39" s="1038">
        <v>411</v>
      </c>
      <c r="W39" s="1038"/>
      <c r="X39" s="1038"/>
      <c r="Y39" s="1038"/>
      <c r="Z39" s="1038"/>
      <c r="AA39" s="1038">
        <v>7</v>
      </c>
      <c r="AB39" s="1038"/>
      <c r="AC39" s="1038"/>
      <c r="AD39" s="1038"/>
      <c r="AE39" s="1039"/>
      <c r="AF39" s="1013">
        <v>7</v>
      </c>
      <c r="AG39" s="1014"/>
      <c r="AH39" s="1014"/>
      <c r="AI39" s="1014"/>
      <c r="AJ39" s="1015"/>
      <c r="AK39" s="974">
        <v>245</v>
      </c>
      <c r="AL39" s="965"/>
      <c r="AM39" s="965"/>
      <c r="AN39" s="965"/>
      <c r="AO39" s="965"/>
      <c r="AP39" s="965">
        <v>2643</v>
      </c>
      <c r="AQ39" s="965"/>
      <c r="AR39" s="965"/>
      <c r="AS39" s="965"/>
      <c r="AT39" s="965"/>
      <c r="AU39" s="965">
        <v>2545</v>
      </c>
      <c r="AV39" s="965"/>
      <c r="AW39" s="965"/>
      <c r="AX39" s="965"/>
      <c r="AY39" s="965"/>
      <c r="AZ39" s="1036"/>
      <c r="BA39" s="1036"/>
      <c r="BB39" s="1036"/>
      <c r="BC39" s="1036"/>
      <c r="BD39" s="1036"/>
      <c r="BE39" s="1026" t="s">
        <v>392</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726</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399</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400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v>960</v>
      </c>
      <c r="R68" s="976"/>
      <c r="S68" s="976"/>
      <c r="T68" s="976"/>
      <c r="U68" s="976"/>
      <c r="V68" s="976">
        <v>917</v>
      </c>
      <c r="W68" s="976"/>
      <c r="X68" s="976"/>
      <c r="Y68" s="976"/>
      <c r="Z68" s="976"/>
      <c r="AA68" s="976">
        <v>44</v>
      </c>
      <c r="AB68" s="976"/>
      <c r="AC68" s="976"/>
      <c r="AD68" s="976"/>
      <c r="AE68" s="976"/>
      <c r="AF68" s="976">
        <v>44</v>
      </c>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453</v>
      </c>
      <c r="R69" s="965"/>
      <c r="S69" s="965"/>
      <c r="T69" s="965"/>
      <c r="U69" s="965"/>
      <c r="V69" s="965">
        <v>382</v>
      </c>
      <c r="W69" s="965"/>
      <c r="X69" s="965"/>
      <c r="Y69" s="965"/>
      <c r="Z69" s="965"/>
      <c r="AA69" s="965">
        <v>71</v>
      </c>
      <c r="AB69" s="965"/>
      <c r="AC69" s="965"/>
      <c r="AD69" s="965"/>
      <c r="AE69" s="965"/>
      <c r="AF69" s="965">
        <v>71</v>
      </c>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382</v>
      </c>
      <c r="R70" s="965"/>
      <c r="S70" s="965"/>
      <c r="T70" s="965"/>
      <c r="U70" s="965"/>
      <c r="V70" s="965">
        <v>359</v>
      </c>
      <c r="W70" s="965"/>
      <c r="X70" s="965"/>
      <c r="Y70" s="965"/>
      <c r="Z70" s="965"/>
      <c r="AA70" s="965">
        <v>23</v>
      </c>
      <c r="AB70" s="965"/>
      <c r="AC70" s="965"/>
      <c r="AD70" s="965"/>
      <c r="AE70" s="965"/>
      <c r="AF70" s="965">
        <v>23</v>
      </c>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153</v>
      </c>
      <c r="R71" s="965"/>
      <c r="S71" s="965"/>
      <c r="T71" s="965"/>
      <c r="U71" s="965"/>
      <c r="V71" s="965">
        <v>128</v>
      </c>
      <c r="W71" s="965"/>
      <c r="X71" s="965"/>
      <c r="Y71" s="965"/>
      <c r="Z71" s="965"/>
      <c r="AA71" s="965">
        <v>25</v>
      </c>
      <c r="AB71" s="965"/>
      <c r="AC71" s="965"/>
      <c r="AD71" s="965"/>
      <c r="AE71" s="965"/>
      <c r="AF71" s="965">
        <v>25</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2">
        <v>15</v>
      </c>
      <c r="R72" s="973"/>
      <c r="S72" s="973"/>
      <c r="T72" s="973"/>
      <c r="U72" s="974"/>
      <c r="V72" s="975">
        <v>12</v>
      </c>
      <c r="W72" s="973"/>
      <c r="X72" s="973"/>
      <c r="Y72" s="973"/>
      <c r="Z72" s="974"/>
      <c r="AA72" s="975">
        <v>3</v>
      </c>
      <c r="AB72" s="973"/>
      <c r="AC72" s="973"/>
      <c r="AD72" s="973"/>
      <c r="AE72" s="974"/>
      <c r="AF72" s="975">
        <v>3</v>
      </c>
      <c r="AG72" s="973"/>
      <c r="AH72" s="973"/>
      <c r="AI72" s="973"/>
      <c r="AJ72" s="974"/>
      <c r="AK72" s="975"/>
      <c r="AL72" s="973"/>
      <c r="AM72" s="973"/>
      <c r="AN72" s="973"/>
      <c r="AO72" s="974"/>
      <c r="AP72" s="975"/>
      <c r="AQ72" s="973"/>
      <c r="AR72" s="973"/>
      <c r="AS72" s="973"/>
      <c r="AT72" s="974"/>
      <c r="AU72" s="975"/>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547</v>
      </c>
      <c r="C73" s="969"/>
      <c r="D73" s="969"/>
      <c r="E73" s="969"/>
      <c r="F73" s="969"/>
      <c r="G73" s="969"/>
      <c r="H73" s="969"/>
      <c r="I73" s="969"/>
      <c r="J73" s="969"/>
      <c r="K73" s="969"/>
      <c r="L73" s="969"/>
      <c r="M73" s="969"/>
      <c r="N73" s="969"/>
      <c r="O73" s="969"/>
      <c r="P73" s="970"/>
      <c r="Q73" s="972">
        <v>4915</v>
      </c>
      <c r="R73" s="973"/>
      <c r="S73" s="973"/>
      <c r="T73" s="973"/>
      <c r="U73" s="974"/>
      <c r="V73" s="975">
        <v>6117</v>
      </c>
      <c r="W73" s="973"/>
      <c r="X73" s="973"/>
      <c r="Y73" s="973"/>
      <c r="Z73" s="974"/>
      <c r="AA73" s="975">
        <v>-1202</v>
      </c>
      <c r="AB73" s="973"/>
      <c r="AC73" s="973"/>
      <c r="AD73" s="973"/>
      <c r="AE73" s="974"/>
      <c r="AF73" s="975">
        <v>3004</v>
      </c>
      <c r="AG73" s="973"/>
      <c r="AH73" s="973"/>
      <c r="AI73" s="973"/>
      <c r="AJ73" s="974"/>
      <c r="AK73" s="975">
        <v>0</v>
      </c>
      <c r="AL73" s="973"/>
      <c r="AM73" s="973"/>
      <c r="AN73" s="973"/>
      <c r="AO73" s="974"/>
      <c r="AP73" s="975">
        <v>37480</v>
      </c>
      <c r="AQ73" s="973"/>
      <c r="AR73" s="973"/>
      <c r="AS73" s="973"/>
      <c r="AT73" s="974"/>
      <c r="AU73" s="975"/>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548</v>
      </c>
      <c r="C74" s="969"/>
      <c r="D74" s="969"/>
      <c r="E74" s="969"/>
      <c r="F74" s="969"/>
      <c r="G74" s="969"/>
      <c r="H74" s="969"/>
      <c r="I74" s="969"/>
      <c r="J74" s="969"/>
      <c r="K74" s="969"/>
      <c r="L74" s="969"/>
      <c r="M74" s="969"/>
      <c r="N74" s="969"/>
      <c r="O74" s="969"/>
      <c r="P74" s="970"/>
      <c r="Q74" s="972">
        <v>63</v>
      </c>
      <c r="R74" s="973"/>
      <c r="S74" s="973"/>
      <c r="T74" s="973"/>
      <c r="U74" s="974"/>
      <c r="V74" s="975">
        <v>61</v>
      </c>
      <c r="W74" s="973"/>
      <c r="X74" s="973"/>
      <c r="Y74" s="973"/>
      <c r="Z74" s="974"/>
      <c r="AA74" s="975">
        <v>1</v>
      </c>
      <c r="AB74" s="973"/>
      <c r="AC74" s="973"/>
      <c r="AD74" s="973"/>
      <c r="AE74" s="974"/>
      <c r="AF74" s="975">
        <v>1</v>
      </c>
      <c r="AG74" s="973"/>
      <c r="AH74" s="973"/>
      <c r="AI74" s="973"/>
      <c r="AJ74" s="974"/>
      <c r="AK74" s="975">
        <v>0</v>
      </c>
      <c r="AL74" s="973"/>
      <c r="AM74" s="973"/>
      <c r="AN74" s="973"/>
      <c r="AO74" s="974"/>
      <c r="AP74" s="975">
        <v>0</v>
      </c>
      <c r="AQ74" s="973"/>
      <c r="AR74" s="973"/>
      <c r="AS74" s="973"/>
      <c r="AT74" s="974"/>
      <c r="AU74" s="975"/>
      <c r="AV74" s="973"/>
      <c r="AW74" s="973"/>
      <c r="AX74" s="973"/>
      <c r="AY74" s="974"/>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549</v>
      </c>
      <c r="C75" s="969"/>
      <c r="D75" s="969"/>
      <c r="E75" s="969"/>
      <c r="F75" s="969"/>
      <c r="G75" s="969"/>
      <c r="H75" s="969"/>
      <c r="I75" s="969"/>
      <c r="J75" s="969"/>
      <c r="K75" s="969"/>
      <c r="L75" s="969"/>
      <c r="M75" s="969"/>
      <c r="N75" s="969"/>
      <c r="O75" s="969"/>
      <c r="P75" s="970"/>
      <c r="Q75" s="972">
        <v>249017</v>
      </c>
      <c r="R75" s="973"/>
      <c r="S75" s="973"/>
      <c r="T75" s="973"/>
      <c r="U75" s="974"/>
      <c r="V75" s="975">
        <v>248915</v>
      </c>
      <c r="W75" s="973"/>
      <c r="X75" s="973"/>
      <c r="Y75" s="973"/>
      <c r="Z75" s="974"/>
      <c r="AA75" s="975">
        <v>102</v>
      </c>
      <c r="AB75" s="973"/>
      <c r="AC75" s="973"/>
      <c r="AD75" s="973"/>
      <c r="AE75" s="974"/>
      <c r="AF75" s="975">
        <v>102</v>
      </c>
      <c r="AG75" s="973"/>
      <c r="AH75" s="973"/>
      <c r="AI75" s="973"/>
      <c r="AJ75" s="974"/>
      <c r="AK75" s="975">
        <v>6150</v>
      </c>
      <c r="AL75" s="973"/>
      <c r="AM75" s="973"/>
      <c r="AN75" s="973"/>
      <c r="AO75" s="974"/>
      <c r="AP75" s="975">
        <v>0</v>
      </c>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550</v>
      </c>
      <c r="C76" s="969"/>
      <c r="D76" s="969"/>
      <c r="E76" s="969"/>
      <c r="F76" s="969"/>
      <c r="G76" s="969"/>
      <c r="H76" s="969"/>
      <c r="I76" s="969"/>
      <c r="J76" s="969"/>
      <c r="K76" s="969"/>
      <c r="L76" s="969"/>
      <c r="M76" s="969"/>
      <c r="N76" s="969"/>
      <c r="O76" s="969"/>
      <c r="P76" s="970"/>
      <c r="Q76" s="972">
        <v>9242</v>
      </c>
      <c r="R76" s="973"/>
      <c r="S76" s="973"/>
      <c r="T76" s="973"/>
      <c r="U76" s="974"/>
      <c r="V76" s="975">
        <v>9137</v>
      </c>
      <c r="W76" s="973"/>
      <c r="X76" s="973"/>
      <c r="Y76" s="973"/>
      <c r="Z76" s="974"/>
      <c r="AA76" s="975">
        <v>104</v>
      </c>
      <c r="AB76" s="973"/>
      <c r="AC76" s="973"/>
      <c r="AD76" s="973"/>
      <c r="AE76" s="974"/>
      <c r="AF76" s="975">
        <v>104</v>
      </c>
      <c r="AG76" s="973"/>
      <c r="AH76" s="973"/>
      <c r="AI76" s="973"/>
      <c r="AJ76" s="974"/>
      <c r="AK76" s="975">
        <v>826</v>
      </c>
      <c r="AL76" s="973"/>
      <c r="AM76" s="973"/>
      <c r="AN76" s="973"/>
      <c r="AO76" s="974"/>
      <c r="AP76" s="975">
        <v>0</v>
      </c>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551</v>
      </c>
      <c r="C77" s="969"/>
      <c r="D77" s="969"/>
      <c r="E77" s="969"/>
      <c r="F77" s="969"/>
      <c r="G77" s="969"/>
      <c r="H77" s="969"/>
      <c r="I77" s="969"/>
      <c r="J77" s="969"/>
      <c r="K77" s="969"/>
      <c r="L77" s="969"/>
      <c r="M77" s="969"/>
      <c r="N77" s="969"/>
      <c r="O77" s="969"/>
      <c r="P77" s="970"/>
      <c r="Q77" s="972">
        <v>1466</v>
      </c>
      <c r="R77" s="973"/>
      <c r="S77" s="973"/>
      <c r="T77" s="973"/>
      <c r="U77" s="974"/>
      <c r="V77" s="975">
        <v>1310</v>
      </c>
      <c r="W77" s="973"/>
      <c r="X77" s="973"/>
      <c r="Y77" s="973"/>
      <c r="Z77" s="974"/>
      <c r="AA77" s="975">
        <v>156</v>
      </c>
      <c r="AB77" s="973"/>
      <c r="AC77" s="973"/>
      <c r="AD77" s="973"/>
      <c r="AE77" s="974"/>
      <c r="AF77" s="975">
        <v>156</v>
      </c>
      <c r="AG77" s="973"/>
      <c r="AH77" s="973"/>
      <c r="AI77" s="973"/>
      <c r="AJ77" s="974"/>
      <c r="AK77" s="975">
        <v>0</v>
      </c>
      <c r="AL77" s="973"/>
      <c r="AM77" s="973"/>
      <c r="AN77" s="973"/>
      <c r="AO77" s="974"/>
      <c r="AP77" s="975">
        <v>0</v>
      </c>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552</v>
      </c>
      <c r="C78" s="969"/>
      <c r="D78" s="969"/>
      <c r="E78" s="969"/>
      <c r="F78" s="969"/>
      <c r="G78" s="969"/>
      <c r="H78" s="969"/>
      <c r="I78" s="969"/>
      <c r="J78" s="969"/>
      <c r="K78" s="969"/>
      <c r="L78" s="969"/>
      <c r="M78" s="969"/>
      <c r="N78" s="969"/>
      <c r="O78" s="969"/>
      <c r="P78" s="970"/>
      <c r="Q78" s="972">
        <v>56</v>
      </c>
      <c r="R78" s="973"/>
      <c r="S78" s="973"/>
      <c r="T78" s="973"/>
      <c r="U78" s="974"/>
      <c r="V78" s="975">
        <v>54</v>
      </c>
      <c r="W78" s="973"/>
      <c r="X78" s="973"/>
      <c r="Y78" s="973"/>
      <c r="Z78" s="974"/>
      <c r="AA78" s="975">
        <v>3</v>
      </c>
      <c r="AB78" s="973"/>
      <c r="AC78" s="973"/>
      <c r="AD78" s="973"/>
      <c r="AE78" s="974"/>
      <c r="AF78" s="975">
        <v>3</v>
      </c>
      <c r="AG78" s="973"/>
      <c r="AH78" s="973"/>
      <c r="AI78" s="973"/>
      <c r="AJ78" s="974"/>
      <c r="AK78" s="975">
        <v>56</v>
      </c>
      <c r="AL78" s="973"/>
      <c r="AM78" s="973"/>
      <c r="AN78" s="973"/>
      <c r="AO78" s="974"/>
      <c r="AP78" s="975">
        <v>0</v>
      </c>
      <c r="AQ78" s="973"/>
      <c r="AR78" s="973"/>
      <c r="AS78" s="973"/>
      <c r="AT78" s="974"/>
      <c r="AU78" s="975"/>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553</v>
      </c>
      <c r="C79" s="969"/>
      <c r="D79" s="969"/>
      <c r="E79" s="969"/>
      <c r="F79" s="969"/>
      <c r="G79" s="969"/>
      <c r="H79" s="969"/>
      <c r="I79" s="969"/>
      <c r="J79" s="969"/>
      <c r="K79" s="969"/>
      <c r="L79" s="969"/>
      <c r="M79" s="969"/>
      <c r="N79" s="969"/>
      <c r="O79" s="969"/>
      <c r="P79" s="970"/>
      <c r="Q79" s="972">
        <v>7</v>
      </c>
      <c r="R79" s="973"/>
      <c r="S79" s="973"/>
      <c r="T79" s="973"/>
      <c r="U79" s="974"/>
      <c r="V79" s="975">
        <v>4</v>
      </c>
      <c r="W79" s="973"/>
      <c r="X79" s="973"/>
      <c r="Y79" s="973"/>
      <c r="Z79" s="974"/>
      <c r="AA79" s="975">
        <v>3</v>
      </c>
      <c r="AB79" s="973"/>
      <c r="AC79" s="973"/>
      <c r="AD79" s="973"/>
      <c r="AE79" s="974"/>
      <c r="AF79" s="975">
        <v>3</v>
      </c>
      <c r="AG79" s="973"/>
      <c r="AH79" s="973"/>
      <c r="AI79" s="973"/>
      <c r="AJ79" s="974"/>
      <c r="AK79" s="975">
        <v>0</v>
      </c>
      <c r="AL79" s="973"/>
      <c r="AM79" s="973"/>
      <c r="AN79" s="973"/>
      <c r="AO79" s="974"/>
      <c r="AP79" s="975">
        <v>0</v>
      </c>
      <c r="AQ79" s="973"/>
      <c r="AR79" s="973"/>
      <c r="AS79" s="973"/>
      <c r="AT79" s="974"/>
      <c r="AU79" s="975"/>
      <c r="AV79" s="973"/>
      <c r="AW79" s="973"/>
      <c r="AX79" s="973"/>
      <c r="AY79" s="974"/>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554</v>
      </c>
      <c r="C80" s="969"/>
      <c r="D80" s="969"/>
      <c r="E80" s="969"/>
      <c r="F80" s="969"/>
      <c r="G80" s="969"/>
      <c r="H80" s="969"/>
      <c r="I80" s="969"/>
      <c r="J80" s="969"/>
      <c r="K80" s="969"/>
      <c r="L80" s="969"/>
      <c r="M80" s="969"/>
      <c r="N80" s="969"/>
      <c r="O80" s="969"/>
      <c r="P80" s="970"/>
      <c r="Q80" s="972">
        <v>78</v>
      </c>
      <c r="R80" s="973"/>
      <c r="S80" s="973"/>
      <c r="T80" s="973"/>
      <c r="U80" s="974"/>
      <c r="V80" s="975">
        <v>74</v>
      </c>
      <c r="W80" s="973"/>
      <c r="X80" s="973"/>
      <c r="Y80" s="973"/>
      <c r="Z80" s="974"/>
      <c r="AA80" s="975">
        <v>4</v>
      </c>
      <c r="AB80" s="973"/>
      <c r="AC80" s="973"/>
      <c r="AD80" s="973"/>
      <c r="AE80" s="974"/>
      <c r="AF80" s="975">
        <v>4</v>
      </c>
      <c r="AG80" s="973"/>
      <c r="AH80" s="973"/>
      <c r="AI80" s="973"/>
      <c r="AJ80" s="974"/>
      <c r="AK80" s="975">
        <v>5</v>
      </c>
      <c r="AL80" s="973"/>
      <c r="AM80" s="973"/>
      <c r="AN80" s="973"/>
      <c r="AO80" s="974"/>
      <c r="AP80" s="975">
        <v>0</v>
      </c>
      <c r="AQ80" s="973"/>
      <c r="AR80" s="973"/>
      <c r="AS80" s="973"/>
      <c r="AT80" s="974"/>
      <c r="AU80" s="975"/>
      <c r="AV80" s="973"/>
      <c r="AW80" s="973"/>
      <c r="AX80" s="973"/>
      <c r="AY80" s="974"/>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555</v>
      </c>
      <c r="C81" s="969"/>
      <c r="D81" s="969"/>
      <c r="E81" s="969"/>
      <c r="F81" s="969"/>
      <c r="G81" s="969"/>
      <c r="H81" s="969"/>
      <c r="I81" s="969"/>
      <c r="J81" s="969"/>
      <c r="K81" s="969"/>
      <c r="L81" s="969"/>
      <c r="M81" s="969"/>
      <c r="N81" s="969"/>
      <c r="O81" s="969"/>
      <c r="P81" s="970"/>
      <c r="Q81" s="972">
        <v>139</v>
      </c>
      <c r="R81" s="973"/>
      <c r="S81" s="973"/>
      <c r="T81" s="973"/>
      <c r="U81" s="974"/>
      <c r="V81" s="975">
        <v>139</v>
      </c>
      <c r="W81" s="973"/>
      <c r="X81" s="973"/>
      <c r="Y81" s="973"/>
      <c r="Z81" s="974"/>
      <c r="AA81" s="975">
        <v>0</v>
      </c>
      <c r="AB81" s="973"/>
      <c r="AC81" s="973"/>
      <c r="AD81" s="973"/>
      <c r="AE81" s="974"/>
      <c r="AF81" s="975">
        <v>0</v>
      </c>
      <c r="AG81" s="973"/>
      <c r="AH81" s="973"/>
      <c r="AI81" s="973"/>
      <c r="AJ81" s="974"/>
      <c r="AK81" s="975"/>
      <c r="AL81" s="973"/>
      <c r="AM81" s="973"/>
      <c r="AN81" s="973"/>
      <c r="AO81" s="974"/>
      <c r="AP81" s="975"/>
      <c r="AQ81" s="973"/>
      <c r="AR81" s="973"/>
      <c r="AS81" s="973"/>
      <c r="AT81" s="974"/>
      <c r="AU81" s="975"/>
      <c r="AV81" s="973"/>
      <c r="AW81" s="973"/>
      <c r="AX81" s="973"/>
      <c r="AY81" s="974"/>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401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410</v>
      </c>
      <c r="AB109" s="886"/>
      <c r="AC109" s="886"/>
      <c r="AD109" s="886"/>
      <c r="AE109" s="887"/>
      <c r="AF109" s="888" t="s">
        <v>287</v>
      </c>
      <c r="AG109" s="886"/>
      <c r="AH109" s="886"/>
      <c r="AI109" s="886"/>
      <c r="AJ109" s="887"/>
      <c r="AK109" s="888" t="s">
        <v>286</v>
      </c>
      <c r="AL109" s="886"/>
      <c r="AM109" s="886"/>
      <c r="AN109" s="886"/>
      <c r="AO109" s="887"/>
      <c r="AP109" s="888" t="s">
        <v>411</v>
      </c>
      <c r="AQ109" s="886"/>
      <c r="AR109" s="886"/>
      <c r="AS109" s="886"/>
      <c r="AT109" s="917"/>
      <c r="AU109" s="885"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410</v>
      </c>
      <c r="BR109" s="886"/>
      <c r="BS109" s="886"/>
      <c r="BT109" s="886"/>
      <c r="BU109" s="887"/>
      <c r="BV109" s="888" t="s">
        <v>287</v>
      </c>
      <c r="BW109" s="886"/>
      <c r="BX109" s="886"/>
      <c r="BY109" s="886"/>
      <c r="BZ109" s="887"/>
      <c r="CA109" s="888" t="s">
        <v>286</v>
      </c>
      <c r="CB109" s="886"/>
      <c r="CC109" s="886"/>
      <c r="CD109" s="886"/>
      <c r="CE109" s="887"/>
      <c r="CF109" s="926" t="s">
        <v>411</v>
      </c>
      <c r="CG109" s="926"/>
      <c r="CH109" s="926"/>
      <c r="CI109" s="926"/>
      <c r="CJ109" s="926"/>
      <c r="CK109" s="888"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410</v>
      </c>
      <c r="DH109" s="886"/>
      <c r="DI109" s="886"/>
      <c r="DJ109" s="886"/>
      <c r="DK109" s="887"/>
      <c r="DL109" s="888" t="s">
        <v>287</v>
      </c>
      <c r="DM109" s="886"/>
      <c r="DN109" s="886"/>
      <c r="DO109" s="886"/>
      <c r="DP109" s="887"/>
      <c r="DQ109" s="888" t="s">
        <v>286</v>
      </c>
      <c r="DR109" s="886"/>
      <c r="DS109" s="886"/>
      <c r="DT109" s="886"/>
      <c r="DU109" s="887"/>
      <c r="DV109" s="888" t="s">
        <v>411</v>
      </c>
      <c r="DW109" s="886"/>
      <c r="DX109" s="886"/>
      <c r="DY109" s="886"/>
      <c r="DZ109" s="917"/>
    </row>
    <row r="110" spans="1:131" s="197" customFormat="1" ht="26.25" customHeight="1">
      <c r="A110" s="755" t="s">
        <v>413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932161</v>
      </c>
      <c r="AB110" s="871"/>
      <c r="AC110" s="871"/>
      <c r="AD110" s="871"/>
      <c r="AE110" s="872"/>
      <c r="AF110" s="873">
        <v>901987</v>
      </c>
      <c r="AG110" s="871"/>
      <c r="AH110" s="871"/>
      <c r="AI110" s="871"/>
      <c r="AJ110" s="872"/>
      <c r="AK110" s="873">
        <v>856136</v>
      </c>
      <c r="AL110" s="871"/>
      <c r="AM110" s="871"/>
      <c r="AN110" s="871"/>
      <c r="AO110" s="872"/>
      <c r="AP110" s="874">
        <v>19</v>
      </c>
      <c r="AQ110" s="875"/>
      <c r="AR110" s="875"/>
      <c r="AS110" s="875"/>
      <c r="AT110" s="876"/>
      <c r="AU110" s="918" t="s">
        <v>61</v>
      </c>
      <c r="AV110" s="919"/>
      <c r="AW110" s="919"/>
      <c r="AX110" s="919"/>
      <c r="AY110" s="920"/>
      <c r="AZ110" s="814" t="s">
        <v>414</v>
      </c>
      <c r="BA110" s="756"/>
      <c r="BB110" s="756"/>
      <c r="BC110" s="756"/>
      <c r="BD110" s="756"/>
      <c r="BE110" s="756"/>
      <c r="BF110" s="756"/>
      <c r="BG110" s="756"/>
      <c r="BH110" s="756"/>
      <c r="BI110" s="756"/>
      <c r="BJ110" s="756"/>
      <c r="BK110" s="756"/>
      <c r="BL110" s="756"/>
      <c r="BM110" s="756"/>
      <c r="BN110" s="756"/>
      <c r="BO110" s="756"/>
      <c r="BP110" s="757"/>
      <c r="BQ110" s="797">
        <v>7963222</v>
      </c>
      <c r="BR110" s="798"/>
      <c r="BS110" s="798"/>
      <c r="BT110" s="798"/>
      <c r="BU110" s="798"/>
      <c r="BV110" s="798">
        <v>7827737</v>
      </c>
      <c r="BW110" s="798"/>
      <c r="BX110" s="798"/>
      <c r="BY110" s="798"/>
      <c r="BZ110" s="798"/>
      <c r="CA110" s="798">
        <v>7656123</v>
      </c>
      <c r="CB110" s="798"/>
      <c r="CC110" s="798"/>
      <c r="CD110" s="798"/>
      <c r="CE110" s="798"/>
      <c r="CF110" s="859">
        <v>169.7</v>
      </c>
      <c r="CG110" s="860"/>
      <c r="CH110" s="860"/>
      <c r="CI110" s="860"/>
      <c r="CJ110" s="860"/>
      <c r="CK110" s="914" t="s">
        <v>415</v>
      </c>
      <c r="CL110" s="862"/>
      <c r="CM110" s="867" t="s">
        <v>416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418</v>
      </c>
      <c r="BA111" s="766"/>
      <c r="BB111" s="766"/>
      <c r="BC111" s="766"/>
      <c r="BD111" s="766"/>
      <c r="BE111" s="766"/>
      <c r="BF111" s="766"/>
      <c r="BG111" s="766"/>
      <c r="BH111" s="766"/>
      <c r="BI111" s="766"/>
      <c r="BJ111" s="766"/>
      <c r="BK111" s="766"/>
      <c r="BL111" s="766"/>
      <c r="BM111" s="766"/>
      <c r="BN111" s="766"/>
      <c r="BO111" s="766"/>
      <c r="BP111" s="767"/>
      <c r="BQ111" s="768">
        <v>613350</v>
      </c>
      <c r="BR111" s="769"/>
      <c r="BS111" s="769"/>
      <c r="BT111" s="769"/>
      <c r="BU111" s="769"/>
      <c r="BV111" s="769">
        <v>593530</v>
      </c>
      <c r="BW111" s="769"/>
      <c r="BX111" s="769"/>
      <c r="BY111" s="769"/>
      <c r="BZ111" s="769"/>
      <c r="CA111" s="769">
        <v>633397</v>
      </c>
      <c r="CB111" s="769"/>
      <c r="CC111" s="769"/>
      <c r="CD111" s="769"/>
      <c r="CE111" s="769"/>
      <c r="CF111" s="846">
        <v>14</v>
      </c>
      <c r="CG111" s="847"/>
      <c r="CH111" s="847"/>
      <c r="CI111" s="847"/>
      <c r="CJ111" s="847"/>
      <c r="CK111" s="915"/>
      <c r="CL111" s="864"/>
      <c r="CM111" s="801" t="s">
        <v>419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420</v>
      </c>
      <c r="B112" s="901"/>
      <c r="C112" s="766" t="s">
        <v>421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422</v>
      </c>
      <c r="BA112" s="766"/>
      <c r="BB112" s="766"/>
      <c r="BC112" s="766"/>
      <c r="BD112" s="766"/>
      <c r="BE112" s="766"/>
      <c r="BF112" s="766"/>
      <c r="BG112" s="766"/>
      <c r="BH112" s="766"/>
      <c r="BI112" s="766"/>
      <c r="BJ112" s="766"/>
      <c r="BK112" s="766"/>
      <c r="BL112" s="766"/>
      <c r="BM112" s="766"/>
      <c r="BN112" s="766"/>
      <c r="BO112" s="766"/>
      <c r="BP112" s="767"/>
      <c r="BQ112" s="768">
        <v>10791205</v>
      </c>
      <c r="BR112" s="769"/>
      <c r="BS112" s="769"/>
      <c r="BT112" s="769"/>
      <c r="BU112" s="769"/>
      <c r="BV112" s="769">
        <v>10306014</v>
      </c>
      <c r="BW112" s="769"/>
      <c r="BX112" s="769"/>
      <c r="BY112" s="769"/>
      <c r="BZ112" s="769"/>
      <c r="CA112" s="769">
        <v>9423829</v>
      </c>
      <c r="CB112" s="769"/>
      <c r="CC112" s="769"/>
      <c r="CD112" s="769"/>
      <c r="CE112" s="769"/>
      <c r="CF112" s="846">
        <v>208.9</v>
      </c>
      <c r="CG112" s="847"/>
      <c r="CH112" s="847"/>
      <c r="CI112" s="847"/>
      <c r="CJ112" s="847"/>
      <c r="CK112" s="915"/>
      <c r="CL112" s="864"/>
      <c r="CM112" s="801" t="s">
        <v>423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41618</v>
      </c>
      <c r="DH112" s="769"/>
      <c r="DI112" s="769"/>
      <c r="DJ112" s="769"/>
      <c r="DK112" s="769"/>
      <c r="DL112" s="769">
        <v>20809</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1001714</v>
      </c>
      <c r="AB113" s="907"/>
      <c r="AC113" s="907"/>
      <c r="AD113" s="907"/>
      <c r="AE113" s="908"/>
      <c r="AF113" s="909">
        <v>972455</v>
      </c>
      <c r="AG113" s="907"/>
      <c r="AH113" s="907"/>
      <c r="AI113" s="907"/>
      <c r="AJ113" s="908"/>
      <c r="AK113" s="909">
        <v>993841</v>
      </c>
      <c r="AL113" s="907"/>
      <c r="AM113" s="907"/>
      <c r="AN113" s="907"/>
      <c r="AO113" s="908"/>
      <c r="AP113" s="910">
        <v>22</v>
      </c>
      <c r="AQ113" s="911"/>
      <c r="AR113" s="911"/>
      <c r="AS113" s="911"/>
      <c r="AT113" s="912"/>
      <c r="AU113" s="921"/>
      <c r="AV113" s="922"/>
      <c r="AW113" s="922"/>
      <c r="AX113" s="922"/>
      <c r="AY113" s="923"/>
      <c r="AZ113" s="765" t="s">
        <v>425</v>
      </c>
      <c r="BA113" s="766"/>
      <c r="BB113" s="766"/>
      <c r="BC113" s="766"/>
      <c r="BD113" s="766"/>
      <c r="BE113" s="766"/>
      <c r="BF113" s="766"/>
      <c r="BG113" s="766"/>
      <c r="BH113" s="766"/>
      <c r="BI113" s="766"/>
      <c r="BJ113" s="766"/>
      <c r="BK113" s="766"/>
      <c r="BL113" s="766"/>
      <c r="BM113" s="766"/>
      <c r="BN113" s="766"/>
      <c r="BO113" s="766"/>
      <c r="BP113" s="767"/>
      <c r="BQ113" s="768">
        <v>560280</v>
      </c>
      <c r="BR113" s="769"/>
      <c r="BS113" s="769"/>
      <c r="BT113" s="769"/>
      <c r="BU113" s="769"/>
      <c r="BV113" s="769">
        <v>502134</v>
      </c>
      <c r="BW113" s="769"/>
      <c r="BX113" s="769"/>
      <c r="BY113" s="769"/>
      <c r="BZ113" s="769"/>
      <c r="CA113" s="769">
        <v>433462</v>
      </c>
      <c r="CB113" s="769"/>
      <c r="CC113" s="769"/>
      <c r="CD113" s="769"/>
      <c r="CE113" s="769"/>
      <c r="CF113" s="846">
        <v>9.6</v>
      </c>
      <c r="CG113" s="847"/>
      <c r="CH113" s="847"/>
      <c r="CI113" s="847"/>
      <c r="CJ113" s="847"/>
      <c r="CK113" s="915"/>
      <c r="CL113" s="864"/>
      <c r="CM113" s="801" t="s">
        <v>426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102310</v>
      </c>
      <c r="AB114" s="782"/>
      <c r="AC114" s="782"/>
      <c r="AD114" s="782"/>
      <c r="AE114" s="783"/>
      <c r="AF114" s="784">
        <v>87951</v>
      </c>
      <c r="AG114" s="782"/>
      <c r="AH114" s="782"/>
      <c r="AI114" s="782"/>
      <c r="AJ114" s="783"/>
      <c r="AK114" s="784">
        <v>88585</v>
      </c>
      <c r="AL114" s="782"/>
      <c r="AM114" s="782"/>
      <c r="AN114" s="782"/>
      <c r="AO114" s="783"/>
      <c r="AP114" s="752">
        <v>2</v>
      </c>
      <c r="AQ114" s="753"/>
      <c r="AR114" s="753"/>
      <c r="AS114" s="753"/>
      <c r="AT114" s="754"/>
      <c r="AU114" s="921"/>
      <c r="AV114" s="922"/>
      <c r="AW114" s="922"/>
      <c r="AX114" s="922"/>
      <c r="AY114" s="923"/>
      <c r="AZ114" s="765" t="s">
        <v>428</v>
      </c>
      <c r="BA114" s="766"/>
      <c r="BB114" s="766"/>
      <c r="BC114" s="766"/>
      <c r="BD114" s="766"/>
      <c r="BE114" s="766"/>
      <c r="BF114" s="766"/>
      <c r="BG114" s="766"/>
      <c r="BH114" s="766"/>
      <c r="BI114" s="766"/>
      <c r="BJ114" s="766"/>
      <c r="BK114" s="766"/>
      <c r="BL114" s="766"/>
      <c r="BM114" s="766"/>
      <c r="BN114" s="766"/>
      <c r="BO114" s="766"/>
      <c r="BP114" s="767"/>
      <c r="BQ114" s="768">
        <v>1353684</v>
      </c>
      <c r="BR114" s="769"/>
      <c r="BS114" s="769"/>
      <c r="BT114" s="769"/>
      <c r="BU114" s="769"/>
      <c r="BV114" s="769">
        <v>1262478</v>
      </c>
      <c r="BW114" s="769"/>
      <c r="BX114" s="769"/>
      <c r="BY114" s="769"/>
      <c r="BZ114" s="769"/>
      <c r="CA114" s="769">
        <v>1237939</v>
      </c>
      <c r="CB114" s="769"/>
      <c r="CC114" s="769"/>
      <c r="CD114" s="769"/>
      <c r="CE114" s="769"/>
      <c r="CF114" s="846">
        <v>27.4</v>
      </c>
      <c r="CG114" s="847"/>
      <c r="CH114" s="847"/>
      <c r="CI114" s="847"/>
      <c r="CJ114" s="847"/>
      <c r="CK114" s="915"/>
      <c r="CL114" s="864"/>
      <c r="CM114" s="801" t="s">
        <v>429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430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54555</v>
      </c>
      <c r="AB115" s="907"/>
      <c r="AC115" s="907"/>
      <c r="AD115" s="907"/>
      <c r="AE115" s="908"/>
      <c r="AF115" s="909">
        <v>45534</v>
      </c>
      <c r="AG115" s="907"/>
      <c r="AH115" s="907"/>
      <c r="AI115" s="907"/>
      <c r="AJ115" s="908"/>
      <c r="AK115" s="909">
        <v>33394</v>
      </c>
      <c r="AL115" s="907"/>
      <c r="AM115" s="907"/>
      <c r="AN115" s="907"/>
      <c r="AO115" s="908"/>
      <c r="AP115" s="910">
        <v>0.7</v>
      </c>
      <c r="AQ115" s="911"/>
      <c r="AR115" s="911"/>
      <c r="AS115" s="911"/>
      <c r="AT115" s="912"/>
      <c r="AU115" s="921"/>
      <c r="AV115" s="922"/>
      <c r="AW115" s="922"/>
      <c r="AX115" s="922"/>
      <c r="AY115" s="923"/>
      <c r="AZ115" s="765" t="s">
        <v>431</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432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23880</v>
      </c>
      <c r="DH116" s="782"/>
      <c r="DI116" s="782"/>
      <c r="DJ116" s="782"/>
      <c r="DK116" s="783"/>
      <c r="DL116" s="784">
        <v>18764</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436</v>
      </c>
      <c r="Z117" s="887"/>
      <c r="AA117" s="892">
        <v>2090740</v>
      </c>
      <c r="AB117" s="893"/>
      <c r="AC117" s="893"/>
      <c r="AD117" s="893"/>
      <c r="AE117" s="894"/>
      <c r="AF117" s="896">
        <v>2007927</v>
      </c>
      <c r="AG117" s="893"/>
      <c r="AH117" s="893"/>
      <c r="AI117" s="893"/>
      <c r="AJ117" s="894"/>
      <c r="AK117" s="896">
        <v>1971956</v>
      </c>
      <c r="AL117" s="893"/>
      <c r="AM117" s="893"/>
      <c r="AN117" s="893"/>
      <c r="AO117" s="894"/>
      <c r="AP117" s="897"/>
      <c r="AQ117" s="898"/>
      <c r="AR117" s="898"/>
      <c r="AS117" s="898"/>
      <c r="AT117" s="899"/>
      <c r="AU117" s="921"/>
      <c r="AV117" s="922"/>
      <c r="AW117" s="922"/>
      <c r="AX117" s="922"/>
      <c r="AY117" s="923"/>
      <c r="AZ117" s="843" t="s">
        <v>437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410</v>
      </c>
      <c r="AB118" s="886"/>
      <c r="AC118" s="886"/>
      <c r="AD118" s="886"/>
      <c r="AE118" s="887"/>
      <c r="AF118" s="888" t="s">
        <v>287</v>
      </c>
      <c r="AG118" s="886"/>
      <c r="AH118" s="886"/>
      <c r="AI118" s="886"/>
      <c r="AJ118" s="887"/>
      <c r="AK118" s="888" t="s">
        <v>286</v>
      </c>
      <c r="AL118" s="886"/>
      <c r="AM118" s="886"/>
      <c r="AN118" s="886"/>
      <c r="AO118" s="887"/>
      <c r="AP118" s="889" t="s">
        <v>411</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439</v>
      </c>
      <c r="BP118" s="836"/>
      <c r="BQ118" s="855">
        <v>21281741</v>
      </c>
      <c r="BR118" s="856"/>
      <c r="BS118" s="856"/>
      <c r="BT118" s="856"/>
      <c r="BU118" s="856"/>
      <c r="BV118" s="856">
        <v>20491893</v>
      </c>
      <c r="BW118" s="856"/>
      <c r="BX118" s="856"/>
      <c r="BY118" s="856"/>
      <c r="BZ118" s="856"/>
      <c r="CA118" s="856">
        <v>19384750</v>
      </c>
      <c r="CB118" s="856"/>
      <c r="CC118" s="856"/>
      <c r="CD118" s="856"/>
      <c r="CE118" s="856"/>
      <c r="CF118" s="741"/>
      <c r="CG118" s="742"/>
      <c r="CH118" s="742"/>
      <c r="CI118" s="742"/>
      <c r="CJ118" s="839"/>
      <c r="CK118" s="915"/>
      <c r="CL118" s="864"/>
      <c r="CM118" s="801" t="s">
        <v>440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415</v>
      </c>
      <c r="B119" s="862"/>
      <c r="C119" s="867" t="s">
        <v>416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3045703</v>
      </c>
      <c r="BR119" s="798"/>
      <c r="BS119" s="798"/>
      <c r="BT119" s="798"/>
      <c r="BU119" s="798"/>
      <c r="BV119" s="798">
        <v>3134821</v>
      </c>
      <c r="BW119" s="798"/>
      <c r="BX119" s="798"/>
      <c r="BY119" s="798"/>
      <c r="BZ119" s="798"/>
      <c r="CA119" s="798">
        <v>3264111</v>
      </c>
      <c r="CB119" s="798"/>
      <c r="CC119" s="798"/>
      <c r="CD119" s="798"/>
      <c r="CE119" s="798"/>
      <c r="CF119" s="859">
        <v>72.400000000000006</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547852</v>
      </c>
      <c r="DH119" s="715"/>
      <c r="DI119" s="715"/>
      <c r="DJ119" s="715"/>
      <c r="DK119" s="716"/>
      <c r="DL119" s="717">
        <v>553957</v>
      </c>
      <c r="DM119" s="715"/>
      <c r="DN119" s="715"/>
      <c r="DO119" s="715"/>
      <c r="DP119" s="716"/>
      <c r="DQ119" s="717">
        <v>633397</v>
      </c>
      <c r="DR119" s="715"/>
      <c r="DS119" s="715"/>
      <c r="DT119" s="715"/>
      <c r="DU119" s="716"/>
      <c r="DV119" s="805">
        <v>14</v>
      </c>
      <c r="DW119" s="806"/>
      <c r="DX119" s="806"/>
      <c r="DY119" s="806"/>
      <c r="DZ119" s="807"/>
    </row>
    <row r="120" spans="1:130" s="197" customFormat="1" ht="26.25" customHeight="1">
      <c r="A120" s="863"/>
      <c r="B120" s="864"/>
      <c r="C120" s="801" t="s">
        <v>419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1004567</v>
      </c>
      <c r="BR120" s="769"/>
      <c r="BS120" s="769"/>
      <c r="BT120" s="769"/>
      <c r="BU120" s="769"/>
      <c r="BV120" s="769">
        <v>983127</v>
      </c>
      <c r="BW120" s="769"/>
      <c r="BX120" s="769"/>
      <c r="BY120" s="769"/>
      <c r="BZ120" s="769"/>
      <c r="CA120" s="769">
        <v>850891</v>
      </c>
      <c r="CB120" s="769"/>
      <c r="CC120" s="769"/>
      <c r="CD120" s="769"/>
      <c r="CE120" s="769"/>
      <c r="CF120" s="846">
        <v>18.899999999999999</v>
      </c>
      <c r="CG120" s="847"/>
      <c r="CH120" s="847"/>
      <c r="CI120" s="847"/>
      <c r="CJ120" s="847"/>
      <c r="CK120" s="848" t="s">
        <v>445</v>
      </c>
      <c r="CL120" s="808"/>
      <c r="CM120" s="808"/>
      <c r="CN120" s="808"/>
      <c r="CO120" s="809"/>
      <c r="CP120" s="852" t="s">
        <v>394</v>
      </c>
      <c r="CQ120" s="853"/>
      <c r="CR120" s="853"/>
      <c r="CS120" s="853"/>
      <c r="CT120" s="853"/>
      <c r="CU120" s="853"/>
      <c r="CV120" s="853"/>
      <c r="CW120" s="853"/>
      <c r="CX120" s="853"/>
      <c r="CY120" s="853"/>
      <c r="CZ120" s="853"/>
      <c r="DA120" s="853"/>
      <c r="DB120" s="853"/>
      <c r="DC120" s="853"/>
      <c r="DD120" s="853"/>
      <c r="DE120" s="853"/>
      <c r="DF120" s="854"/>
      <c r="DG120" s="797">
        <v>7134275</v>
      </c>
      <c r="DH120" s="798"/>
      <c r="DI120" s="798"/>
      <c r="DJ120" s="798"/>
      <c r="DK120" s="798"/>
      <c r="DL120" s="798">
        <v>6782372</v>
      </c>
      <c r="DM120" s="798"/>
      <c r="DN120" s="798"/>
      <c r="DO120" s="798"/>
      <c r="DP120" s="798"/>
      <c r="DQ120" s="798">
        <v>6110013</v>
      </c>
      <c r="DR120" s="798"/>
      <c r="DS120" s="798"/>
      <c r="DT120" s="798"/>
      <c r="DU120" s="798"/>
      <c r="DV120" s="799">
        <v>135.4</v>
      </c>
      <c r="DW120" s="799"/>
      <c r="DX120" s="799"/>
      <c r="DY120" s="799"/>
      <c r="DZ120" s="800"/>
    </row>
    <row r="121" spans="1:130" s="197" customFormat="1" ht="26.25" customHeight="1">
      <c r="A121" s="863"/>
      <c r="B121" s="864"/>
      <c r="C121" s="840" t="s">
        <v>446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447</v>
      </c>
      <c r="BA121" s="844"/>
      <c r="BB121" s="844"/>
      <c r="BC121" s="844"/>
      <c r="BD121" s="844"/>
      <c r="BE121" s="844"/>
      <c r="BF121" s="844"/>
      <c r="BG121" s="844"/>
      <c r="BH121" s="844"/>
      <c r="BI121" s="844"/>
      <c r="BJ121" s="844"/>
      <c r="BK121" s="844"/>
      <c r="BL121" s="844"/>
      <c r="BM121" s="844"/>
      <c r="BN121" s="844"/>
      <c r="BO121" s="844"/>
      <c r="BP121" s="845"/>
      <c r="BQ121" s="855">
        <v>12688469</v>
      </c>
      <c r="BR121" s="856"/>
      <c r="BS121" s="856"/>
      <c r="BT121" s="856"/>
      <c r="BU121" s="856"/>
      <c r="BV121" s="856">
        <v>12263245</v>
      </c>
      <c r="BW121" s="856"/>
      <c r="BX121" s="856"/>
      <c r="BY121" s="856"/>
      <c r="BZ121" s="856"/>
      <c r="CA121" s="856">
        <v>12377745</v>
      </c>
      <c r="CB121" s="856"/>
      <c r="CC121" s="856"/>
      <c r="CD121" s="856"/>
      <c r="CE121" s="856"/>
      <c r="CF121" s="857">
        <v>274.39999999999998</v>
      </c>
      <c r="CG121" s="858"/>
      <c r="CH121" s="858"/>
      <c r="CI121" s="858"/>
      <c r="CJ121" s="858"/>
      <c r="CK121" s="849"/>
      <c r="CL121" s="810"/>
      <c r="CM121" s="810"/>
      <c r="CN121" s="810"/>
      <c r="CO121" s="811"/>
      <c r="CP121" s="826" t="s">
        <v>395</v>
      </c>
      <c r="CQ121" s="827"/>
      <c r="CR121" s="827"/>
      <c r="CS121" s="827"/>
      <c r="CT121" s="827"/>
      <c r="CU121" s="827"/>
      <c r="CV121" s="827"/>
      <c r="CW121" s="827"/>
      <c r="CX121" s="827"/>
      <c r="CY121" s="827"/>
      <c r="CZ121" s="827"/>
      <c r="DA121" s="827"/>
      <c r="DB121" s="827"/>
      <c r="DC121" s="827"/>
      <c r="DD121" s="827"/>
      <c r="DE121" s="827"/>
      <c r="DF121" s="828"/>
      <c r="DG121" s="768">
        <v>2897223</v>
      </c>
      <c r="DH121" s="769"/>
      <c r="DI121" s="769"/>
      <c r="DJ121" s="769"/>
      <c r="DK121" s="769"/>
      <c r="DL121" s="769">
        <v>2736237</v>
      </c>
      <c r="DM121" s="769"/>
      <c r="DN121" s="769"/>
      <c r="DO121" s="769"/>
      <c r="DP121" s="769"/>
      <c r="DQ121" s="769">
        <v>2544790</v>
      </c>
      <c r="DR121" s="769"/>
      <c r="DS121" s="769"/>
      <c r="DT121" s="769"/>
      <c r="DU121" s="769"/>
      <c r="DV121" s="821">
        <v>56.4</v>
      </c>
      <c r="DW121" s="821"/>
      <c r="DX121" s="821"/>
      <c r="DY121" s="821"/>
      <c r="DZ121" s="822"/>
    </row>
    <row r="122" spans="1:130" s="197" customFormat="1" ht="26.25" customHeight="1">
      <c r="A122" s="863"/>
      <c r="B122" s="864"/>
      <c r="C122" s="801" t="s">
        <v>429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448</v>
      </c>
      <c r="BP122" s="836"/>
      <c r="BQ122" s="837">
        <v>16738739</v>
      </c>
      <c r="BR122" s="838"/>
      <c r="BS122" s="838"/>
      <c r="BT122" s="838"/>
      <c r="BU122" s="838"/>
      <c r="BV122" s="838">
        <v>16381193</v>
      </c>
      <c r="BW122" s="838"/>
      <c r="BX122" s="838"/>
      <c r="BY122" s="838"/>
      <c r="BZ122" s="838"/>
      <c r="CA122" s="838">
        <v>16492747</v>
      </c>
      <c r="CB122" s="838"/>
      <c r="CC122" s="838"/>
      <c r="CD122" s="838"/>
      <c r="CE122" s="838"/>
      <c r="CF122" s="741"/>
      <c r="CG122" s="742"/>
      <c r="CH122" s="742"/>
      <c r="CI122" s="742"/>
      <c r="CJ122" s="839"/>
      <c r="CK122" s="849"/>
      <c r="CL122" s="810"/>
      <c r="CM122" s="810"/>
      <c r="CN122" s="810"/>
      <c r="CO122" s="811"/>
      <c r="CP122" s="826" t="s">
        <v>393</v>
      </c>
      <c r="CQ122" s="827"/>
      <c r="CR122" s="827"/>
      <c r="CS122" s="827"/>
      <c r="CT122" s="827"/>
      <c r="CU122" s="827"/>
      <c r="CV122" s="827"/>
      <c r="CW122" s="827"/>
      <c r="CX122" s="827"/>
      <c r="CY122" s="827"/>
      <c r="CZ122" s="827"/>
      <c r="DA122" s="827"/>
      <c r="DB122" s="827"/>
      <c r="DC122" s="827"/>
      <c r="DD122" s="827"/>
      <c r="DE122" s="827"/>
      <c r="DF122" s="828"/>
      <c r="DG122" s="768">
        <v>641025</v>
      </c>
      <c r="DH122" s="769"/>
      <c r="DI122" s="769"/>
      <c r="DJ122" s="769"/>
      <c r="DK122" s="769"/>
      <c r="DL122" s="769">
        <v>619487</v>
      </c>
      <c r="DM122" s="769"/>
      <c r="DN122" s="769"/>
      <c r="DO122" s="769"/>
      <c r="DP122" s="769"/>
      <c r="DQ122" s="769">
        <v>581385</v>
      </c>
      <c r="DR122" s="769"/>
      <c r="DS122" s="769"/>
      <c r="DT122" s="769"/>
      <c r="DU122" s="769"/>
      <c r="DV122" s="821">
        <v>12.9</v>
      </c>
      <c r="DW122" s="821"/>
      <c r="DX122" s="821"/>
      <c r="DY122" s="821"/>
      <c r="DZ122" s="822"/>
    </row>
    <row r="123" spans="1:130" s="197" customFormat="1" ht="26.25" customHeight="1" thickBot="1">
      <c r="A123" s="863"/>
      <c r="B123" s="864"/>
      <c r="C123" s="801" t="s">
        <v>435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98.8</v>
      </c>
      <c r="BR123" s="830"/>
      <c r="BS123" s="830"/>
      <c r="BT123" s="830"/>
      <c r="BU123" s="830"/>
      <c r="BV123" s="830">
        <v>89.7</v>
      </c>
      <c r="BW123" s="830"/>
      <c r="BX123" s="830"/>
      <c r="BY123" s="830"/>
      <c r="BZ123" s="830"/>
      <c r="CA123" s="830">
        <v>64.099999999999994</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85844</v>
      </c>
      <c r="DH123" s="782"/>
      <c r="DI123" s="782"/>
      <c r="DJ123" s="782"/>
      <c r="DK123" s="783"/>
      <c r="DL123" s="784">
        <v>141880</v>
      </c>
      <c r="DM123" s="782"/>
      <c r="DN123" s="782"/>
      <c r="DO123" s="782"/>
      <c r="DP123" s="783"/>
      <c r="DQ123" s="784">
        <v>162816</v>
      </c>
      <c r="DR123" s="782"/>
      <c r="DS123" s="782"/>
      <c r="DT123" s="782"/>
      <c r="DU123" s="783"/>
      <c r="DV123" s="752">
        <v>3.6</v>
      </c>
      <c r="DW123" s="753"/>
      <c r="DX123" s="753"/>
      <c r="DY123" s="753"/>
      <c r="DZ123" s="754"/>
    </row>
    <row r="124" spans="1:130" s="197" customFormat="1" ht="26.25" customHeight="1">
      <c r="A124" s="863"/>
      <c r="B124" s="864"/>
      <c r="C124" s="801" t="s">
        <v>438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450</v>
      </c>
      <c r="CQ124" s="827"/>
      <c r="CR124" s="827"/>
      <c r="CS124" s="827"/>
      <c r="CT124" s="827"/>
      <c r="CU124" s="827"/>
      <c r="CV124" s="827"/>
      <c r="CW124" s="827"/>
      <c r="CX124" s="827"/>
      <c r="CY124" s="827"/>
      <c r="CZ124" s="827"/>
      <c r="DA124" s="827"/>
      <c r="DB124" s="827"/>
      <c r="DC124" s="827"/>
      <c r="DD124" s="827"/>
      <c r="DE124" s="827"/>
      <c r="DF124" s="828"/>
      <c r="DG124" s="714">
        <v>27170</v>
      </c>
      <c r="DH124" s="715"/>
      <c r="DI124" s="715"/>
      <c r="DJ124" s="715"/>
      <c r="DK124" s="716"/>
      <c r="DL124" s="717">
        <v>26038</v>
      </c>
      <c r="DM124" s="715"/>
      <c r="DN124" s="715"/>
      <c r="DO124" s="715"/>
      <c r="DP124" s="716"/>
      <c r="DQ124" s="717">
        <v>24825</v>
      </c>
      <c r="DR124" s="715"/>
      <c r="DS124" s="715"/>
      <c r="DT124" s="715"/>
      <c r="DU124" s="716"/>
      <c r="DV124" s="805">
        <v>0.6</v>
      </c>
      <c r="DW124" s="806"/>
      <c r="DX124" s="806"/>
      <c r="DY124" s="806"/>
      <c r="DZ124" s="807"/>
    </row>
    <row r="125" spans="1:130" s="197" customFormat="1" ht="26.25" customHeight="1" thickBot="1">
      <c r="A125" s="863"/>
      <c r="B125" s="864"/>
      <c r="C125" s="801" t="s">
        <v>440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451</v>
      </c>
      <c r="CL125" s="808"/>
      <c r="CM125" s="808"/>
      <c r="CN125" s="808"/>
      <c r="CO125" s="809"/>
      <c r="CP125" s="814" t="s">
        <v>452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453</v>
      </c>
      <c r="AY126" s="762"/>
      <c r="AZ126" s="762"/>
      <c r="BA126" s="762"/>
      <c r="BB126" s="762"/>
      <c r="BC126" s="762"/>
      <c r="BD126" s="762"/>
      <c r="BE126" s="763"/>
      <c r="BF126" s="761" t="s">
        <v>454</v>
      </c>
      <c r="BG126" s="762"/>
      <c r="BH126" s="762"/>
      <c r="BI126" s="762"/>
      <c r="BJ126" s="762"/>
      <c r="BK126" s="762"/>
      <c r="BL126" s="763"/>
      <c r="BM126" s="761" t="s">
        <v>455</v>
      </c>
      <c r="BN126" s="762"/>
      <c r="BO126" s="762"/>
      <c r="BP126" s="762"/>
      <c r="BQ126" s="762"/>
      <c r="BR126" s="762"/>
      <c r="BS126" s="763"/>
      <c r="BT126" s="761" t="s">
        <v>456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54555</v>
      </c>
      <c r="AB127" s="782"/>
      <c r="AC127" s="782"/>
      <c r="AD127" s="782"/>
      <c r="AE127" s="783"/>
      <c r="AF127" s="784">
        <v>45534</v>
      </c>
      <c r="AG127" s="782"/>
      <c r="AH127" s="782"/>
      <c r="AI127" s="782"/>
      <c r="AJ127" s="783"/>
      <c r="AK127" s="784">
        <v>33394</v>
      </c>
      <c r="AL127" s="782"/>
      <c r="AM127" s="782"/>
      <c r="AN127" s="782"/>
      <c r="AO127" s="783"/>
      <c r="AP127" s="752">
        <v>0.7</v>
      </c>
      <c r="AQ127" s="753"/>
      <c r="AR127" s="753"/>
      <c r="AS127" s="753"/>
      <c r="AT127" s="754"/>
      <c r="AU127" s="233"/>
      <c r="AV127" s="233"/>
      <c r="AW127" s="233"/>
      <c r="AX127" s="755" t="s">
        <v>459</v>
      </c>
      <c r="AY127" s="756"/>
      <c r="AZ127" s="756"/>
      <c r="BA127" s="756"/>
      <c r="BB127" s="756"/>
      <c r="BC127" s="756"/>
      <c r="BD127" s="756"/>
      <c r="BE127" s="757"/>
      <c r="BF127" s="758" t="s">
        <v>112</v>
      </c>
      <c r="BG127" s="759"/>
      <c r="BH127" s="759"/>
      <c r="BI127" s="759"/>
      <c r="BJ127" s="759"/>
      <c r="BK127" s="759"/>
      <c r="BL127" s="760"/>
      <c r="BM127" s="758">
        <v>14.59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460</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462</v>
      </c>
      <c r="X128" s="795"/>
      <c r="Y128" s="795"/>
      <c r="Z128" s="796"/>
      <c r="AA128" s="721">
        <v>70081</v>
      </c>
      <c r="AB128" s="722"/>
      <c r="AC128" s="722"/>
      <c r="AD128" s="722"/>
      <c r="AE128" s="723"/>
      <c r="AF128" s="724">
        <v>68458</v>
      </c>
      <c r="AG128" s="722"/>
      <c r="AH128" s="722"/>
      <c r="AI128" s="722"/>
      <c r="AJ128" s="723"/>
      <c r="AK128" s="724">
        <v>66262</v>
      </c>
      <c r="AL128" s="722"/>
      <c r="AM128" s="722"/>
      <c r="AN128" s="722"/>
      <c r="AO128" s="723"/>
      <c r="AP128" s="725"/>
      <c r="AQ128" s="726"/>
      <c r="AR128" s="726"/>
      <c r="AS128" s="726"/>
      <c r="AT128" s="727"/>
      <c r="AU128" s="235"/>
      <c r="AV128" s="235"/>
      <c r="AW128" s="235"/>
      <c r="AX128" s="770" t="s">
        <v>463</v>
      </c>
      <c r="AY128" s="766"/>
      <c r="AZ128" s="766"/>
      <c r="BA128" s="766"/>
      <c r="BB128" s="766"/>
      <c r="BC128" s="766"/>
      <c r="BD128" s="766"/>
      <c r="BE128" s="767"/>
      <c r="BF128" s="788" t="s">
        <v>112</v>
      </c>
      <c r="BG128" s="789"/>
      <c r="BH128" s="789"/>
      <c r="BI128" s="789"/>
      <c r="BJ128" s="789"/>
      <c r="BK128" s="789"/>
      <c r="BL128" s="790"/>
      <c r="BM128" s="788">
        <v>19.59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5712071</v>
      </c>
      <c r="AB129" s="782"/>
      <c r="AC129" s="782"/>
      <c r="AD129" s="782"/>
      <c r="AE129" s="783"/>
      <c r="AF129" s="784">
        <v>5707177</v>
      </c>
      <c r="AG129" s="782"/>
      <c r="AH129" s="782"/>
      <c r="AI129" s="782"/>
      <c r="AJ129" s="783"/>
      <c r="AK129" s="784">
        <v>5703633</v>
      </c>
      <c r="AL129" s="782"/>
      <c r="AM129" s="782"/>
      <c r="AN129" s="782"/>
      <c r="AO129" s="783"/>
      <c r="AP129" s="785"/>
      <c r="AQ129" s="786"/>
      <c r="AR129" s="786"/>
      <c r="AS129" s="786"/>
      <c r="AT129" s="787"/>
      <c r="AU129" s="235"/>
      <c r="AV129" s="235"/>
      <c r="AW129" s="235"/>
      <c r="AX129" s="770" t="s">
        <v>465</v>
      </c>
      <c r="AY129" s="766"/>
      <c r="AZ129" s="766"/>
      <c r="BA129" s="766"/>
      <c r="BB129" s="766"/>
      <c r="BC129" s="766"/>
      <c r="BD129" s="766"/>
      <c r="BE129" s="767"/>
      <c r="BF129" s="771">
        <v>17.7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1116577</v>
      </c>
      <c r="AB130" s="782"/>
      <c r="AC130" s="782"/>
      <c r="AD130" s="782"/>
      <c r="AE130" s="783"/>
      <c r="AF130" s="784">
        <v>1127747</v>
      </c>
      <c r="AG130" s="782"/>
      <c r="AH130" s="782"/>
      <c r="AI130" s="782"/>
      <c r="AJ130" s="783"/>
      <c r="AK130" s="784">
        <v>1192215</v>
      </c>
      <c r="AL130" s="782"/>
      <c r="AM130" s="782"/>
      <c r="AN130" s="782"/>
      <c r="AO130" s="783"/>
      <c r="AP130" s="785"/>
      <c r="AQ130" s="786"/>
      <c r="AR130" s="786"/>
      <c r="AS130" s="786"/>
      <c r="AT130" s="787"/>
      <c r="AU130" s="235"/>
      <c r="AV130" s="235"/>
      <c r="AW130" s="235"/>
      <c r="AX130" s="749" t="s">
        <v>468</v>
      </c>
      <c r="AY130" s="750"/>
      <c r="AZ130" s="750"/>
      <c r="BA130" s="750"/>
      <c r="BB130" s="750"/>
      <c r="BC130" s="750"/>
      <c r="BD130" s="750"/>
      <c r="BE130" s="751"/>
      <c r="BF130" s="703">
        <v>64.099999999999994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469</v>
      </c>
      <c r="X131" s="712"/>
      <c r="Y131" s="712"/>
      <c r="Z131" s="713"/>
      <c r="AA131" s="714">
        <v>4595494</v>
      </c>
      <c r="AB131" s="715"/>
      <c r="AC131" s="715"/>
      <c r="AD131" s="715"/>
      <c r="AE131" s="716"/>
      <c r="AF131" s="717">
        <v>4579430</v>
      </c>
      <c r="AG131" s="715"/>
      <c r="AH131" s="715"/>
      <c r="AI131" s="715"/>
      <c r="AJ131" s="716"/>
      <c r="AK131" s="717">
        <v>4511418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471</v>
      </c>
      <c r="W132" s="735"/>
      <c r="X132" s="735"/>
      <c r="Y132" s="735"/>
      <c r="Z132" s="736"/>
      <c r="AA132" s="737">
        <v>19.67323829</v>
      </c>
      <c r="AB132" s="738"/>
      <c r="AC132" s="738"/>
      <c r="AD132" s="738"/>
      <c r="AE132" s="739"/>
      <c r="AF132" s="740">
        <v>17.725384129999998</v>
      </c>
      <c r="AG132" s="738"/>
      <c r="AH132" s="738"/>
      <c r="AI132" s="738"/>
      <c r="AJ132" s="739"/>
      <c r="AK132" s="740">
        <v>15.81495878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472</v>
      </c>
      <c r="W133" s="744"/>
      <c r="X133" s="744"/>
      <c r="Y133" s="744"/>
      <c r="Z133" s="745"/>
      <c r="AA133" s="746">
        <v>18.899999999999999</v>
      </c>
      <c r="AB133" s="747"/>
      <c r="AC133" s="747"/>
      <c r="AD133" s="747"/>
      <c r="AE133" s="748"/>
      <c r="AF133" s="746">
        <v>18.399999999999999</v>
      </c>
      <c r="AG133" s="747"/>
      <c r="AH133" s="747"/>
      <c r="AI133" s="747"/>
      <c r="AJ133" s="748"/>
      <c r="AK133" s="746">
        <v>17.7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F75" sqref="AF75:AJ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F75" sqref="AF7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31" t="s">
        <v>480</v>
      </c>
      <c r="H9" s="1132"/>
      <c r="I9" s="1132"/>
      <c r="J9" s="1133"/>
      <c r="K9" s="263">
        <v>1313989</v>
      </c>
      <c r="L9" s="264">
        <v>85893</v>
      </c>
      <c r="M9" s="265">
        <v>76983</v>
      </c>
      <c r="N9" s="266">
        <v>11.6</v>
      </c>
    </row>
    <row r="10" spans="1:16">
      <c r="A10" s="248"/>
      <c r="B10" s="244"/>
      <c r="C10" s="244"/>
      <c r="D10" s="244"/>
      <c r="E10" s="244"/>
      <c r="F10" s="244"/>
      <c r="G10" s="1131" t="s">
        <v>481</v>
      </c>
      <c r="H10" s="1132"/>
      <c r="I10" s="1132"/>
      <c r="J10" s="1133"/>
      <c r="K10" s="267">
        <v>282873</v>
      </c>
      <c r="L10" s="268">
        <v>18491</v>
      </c>
      <c r="M10" s="269">
        <v>8074</v>
      </c>
      <c r="N10" s="270">
        <v>129</v>
      </c>
    </row>
    <row r="11" spans="1:16" ht="13.5" customHeight="1">
      <c r="A11" s="248"/>
      <c r="B11" s="244"/>
      <c r="C11" s="244"/>
      <c r="D11" s="244"/>
      <c r="E11" s="244"/>
      <c r="F11" s="244"/>
      <c r="G11" s="1131" t="s">
        <v>482</v>
      </c>
      <c r="H11" s="1132"/>
      <c r="I11" s="1132"/>
      <c r="J11" s="1133"/>
      <c r="K11" s="267">
        <v>299078</v>
      </c>
      <c r="L11" s="268">
        <v>19550</v>
      </c>
      <c r="M11" s="269">
        <v>11657</v>
      </c>
      <c r="N11" s="270">
        <v>67.7</v>
      </c>
    </row>
    <row r="12" spans="1:16" ht="13.5" customHeight="1">
      <c r="A12" s="248"/>
      <c r="B12" s="244"/>
      <c r="C12" s="244"/>
      <c r="D12" s="244"/>
      <c r="E12" s="244"/>
      <c r="F12" s="244"/>
      <c r="G12" s="1131" t="s">
        <v>483</v>
      </c>
      <c r="H12" s="1132"/>
      <c r="I12" s="1132"/>
      <c r="J12" s="1133"/>
      <c r="K12" s="267" t="s">
        <v>484</v>
      </c>
      <c r="L12" s="268" t="s">
        <v>484</v>
      </c>
      <c r="M12" s="269">
        <v>448</v>
      </c>
      <c r="N12" s="270" t="s">
        <v>484</v>
      </c>
    </row>
    <row r="13" spans="1:16" ht="13.5" customHeight="1">
      <c r="A13" s="248"/>
      <c r="B13" s="244"/>
      <c r="C13" s="244"/>
      <c r="D13" s="244"/>
      <c r="E13" s="244"/>
      <c r="F13" s="244"/>
      <c r="G13" s="1131" t="s">
        <v>485</v>
      </c>
      <c r="H13" s="1132"/>
      <c r="I13" s="1132"/>
      <c r="J13" s="1133"/>
      <c r="K13" s="267" t="s">
        <v>484</v>
      </c>
      <c r="L13" s="268" t="s">
        <v>484</v>
      </c>
      <c r="M13" s="269" t="s">
        <v>484</v>
      </c>
      <c r="N13" s="270" t="s">
        <v>484</v>
      </c>
    </row>
    <row r="14" spans="1:16" ht="13.5" customHeight="1">
      <c r="A14" s="248"/>
      <c r="B14" s="244"/>
      <c r="C14" s="244"/>
      <c r="D14" s="244"/>
      <c r="E14" s="244"/>
      <c r="F14" s="244"/>
      <c r="G14" s="1131" t="s">
        <v>486</v>
      </c>
      <c r="H14" s="1132"/>
      <c r="I14" s="1132"/>
      <c r="J14" s="1133"/>
      <c r="K14" s="267" t="s">
        <v>484</v>
      </c>
      <c r="L14" s="268" t="s">
        <v>484</v>
      </c>
      <c r="M14" s="269">
        <v>3486</v>
      </c>
      <c r="N14" s="270" t="s">
        <v>484</v>
      </c>
    </row>
    <row r="15" spans="1:16" ht="13.5" customHeight="1">
      <c r="A15" s="248"/>
      <c r="B15" s="244"/>
      <c r="C15" s="244"/>
      <c r="D15" s="244"/>
      <c r="E15" s="244"/>
      <c r="F15" s="244"/>
      <c r="G15" s="1131" t="s">
        <v>487</v>
      </c>
      <c r="H15" s="1132"/>
      <c r="I15" s="1132"/>
      <c r="J15" s="1133"/>
      <c r="K15" s="267">
        <v>14852</v>
      </c>
      <c r="L15" s="268">
        <v>971</v>
      </c>
      <c r="M15" s="269">
        <v>1601</v>
      </c>
      <c r="N15" s="270">
        <v>-39.4</v>
      </c>
    </row>
    <row r="16" spans="1:16">
      <c r="A16" s="248"/>
      <c r="B16" s="244"/>
      <c r="C16" s="244"/>
      <c r="D16" s="244"/>
      <c r="E16" s="244"/>
      <c r="F16" s="244"/>
      <c r="G16" s="1134" t="s">
        <v>488</v>
      </c>
      <c r="H16" s="1135"/>
      <c r="I16" s="1135"/>
      <c r="J16" s="1136"/>
      <c r="K16" s="268">
        <v>-156091</v>
      </c>
      <c r="L16" s="268">
        <v>-10203</v>
      </c>
      <c r="M16" s="269">
        <v>-9493</v>
      </c>
      <c r="N16" s="270">
        <v>7.5</v>
      </c>
    </row>
    <row r="17" spans="1:16">
      <c r="A17" s="248"/>
      <c r="B17" s="244"/>
      <c r="C17" s="244"/>
      <c r="D17" s="244"/>
      <c r="E17" s="244"/>
      <c r="F17" s="244"/>
      <c r="G17" s="1134" t="s">
        <v>171</v>
      </c>
      <c r="H17" s="1135"/>
      <c r="I17" s="1135"/>
      <c r="J17" s="1136"/>
      <c r="K17" s="268">
        <v>1754701</v>
      </c>
      <c r="L17" s="268">
        <v>114701</v>
      </c>
      <c r="M17" s="269">
        <v>92756</v>
      </c>
      <c r="N17" s="270">
        <v>23.7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28" t="s">
        <v>493</v>
      </c>
      <c r="H21" s="1129"/>
      <c r="I21" s="1129"/>
      <c r="J21" s="1130"/>
      <c r="K21" s="280">
        <v>10.85</v>
      </c>
      <c r="L21" s="281">
        <v>8.7799999999999994</v>
      </c>
      <c r="M21" s="282">
        <v>2.0699999999999998</v>
      </c>
      <c r="N21" s="249"/>
      <c r="O21" s="283"/>
      <c r="P21" s="279"/>
    </row>
    <row r="22" spans="1:16" s="284" customFormat="1">
      <c r="A22" s="279"/>
      <c r="B22" s="249"/>
      <c r="C22" s="249"/>
      <c r="D22" s="249"/>
      <c r="E22" s="249"/>
      <c r="F22" s="249"/>
      <c r="G22" s="1128" t="s">
        <v>494</v>
      </c>
      <c r="H22" s="1129"/>
      <c r="I22" s="1129"/>
      <c r="J22" s="1130"/>
      <c r="K22" s="285">
        <v>93.4</v>
      </c>
      <c r="L22" s="286">
        <v>96.3</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19" t="s">
        <v>498</v>
      </c>
      <c r="H32" s="1120"/>
      <c r="I32" s="1120"/>
      <c r="J32" s="1121"/>
      <c r="K32" s="294">
        <v>856136</v>
      </c>
      <c r="L32" s="294">
        <v>55964</v>
      </c>
      <c r="M32" s="295">
        <v>53752</v>
      </c>
      <c r="N32" s="296">
        <v>4.0999999999999996</v>
      </c>
    </row>
    <row r="33" spans="1:16" ht="13.5" customHeight="1">
      <c r="A33" s="248"/>
      <c r="B33" s="244"/>
      <c r="C33" s="244"/>
      <c r="D33" s="244"/>
      <c r="E33" s="244"/>
      <c r="F33" s="244"/>
      <c r="G33" s="1119" t="s">
        <v>499</v>
      </c>
      <c r="H33" s="1120"/>
      <c r="I33" s="1120"/>
      <c r="J33" s="1121"/>
      <c r="K33" s="294" t="s">
        <v>484</v>
      </c>
      <c r="L33" s="294" t="s">
        <v>484</v>
      </c>
      <c r="M33" s="295" t="s">
        <v>484</v>
      </c>
      <c r="N33" s="296" t="s">
        <v>484</v>
      </c>
    </row>
    <row r="34" spans="1:16" ht="27" customHeight="1">
      <c r="A34" s="248"/>
      <c r="B34" s="244"/>
      <c r="C34" s="244"/>
      <c r="D34" s="244"/>
      <c r="E34" s="244"/>
      <c r="F34" s="244"/>
      <c r="G34" s="1119" t="s">
        <v>500</v>
      </c>
      <c r="H34" s="1120"/>
      <c r="I34" s="1120"/>
      <c r="J34" s="1121"/>
      <c r="K34" s="294" t="s">
        <v>484</v>
      </c>
      <c r="L34" s="294" t="s">
        <v>484</v>
      </c>
      <c r="M34" s="295">
        <v>8</v>
      </c>
      <c r="N34" s="296" t="s">
        <v>484</v>
      </c>
    </row>
    <row r="35" spans="1:16" ht="27" customHeight="1">
      <c r="A35" s="248"/>
      <c r="B35" s="244"/>
      <c r="C35" s="244"/>
      <c r="D35" s="244"/>
      <c r="E35" s="244"/>
      <c r="F35" s="244"/>
      <c r="G35" s="1119" t="s">
        <v>501</v>
      </c>
      <c r="H35" s="1120"/>
      <c r="I35" s="1120"/>
      <c r="J35" s="1121"/>
      <c r="K35" s="294">
        <v>993841</v>
      </c>
      <c r="L35" s="294">
        <v>64965</v>
      </c>
      <c r="M35" s="295">
        <v>15811</v>
      </c>
      <c r="N35" s="296">
        <v>310.89999999999998</v>
      </c>
    </row>
    <row r="36" spans="1:16" ht="27" customHeight="1">
      <c r="A36" s="248"/>
      <c r="B36" s="244"/>
      <c r="C36" s="244"/>
      <c r="D36" s="244"/>
      <c r="E36" s="244"/>
      <c r="F36" s="244"/>
      <c r="G36" s="1119" t="s">
        <v>502</v>
      </c>
      <c r="H36" s="1120"/>
      <c r="I36" s="1120"/>
      <c r="J36" s="1121"/>
      <c r="K36" s="294">
        <v>88585</v>
      </c>
      <c r="L36" s="294">
        <v>5791</v>
      </c>
      <c r="M36" s="295">
        <v>3371</v>
      </c>
      <c r="N36" s="296">
        <v>71.8</v>
      </c>
    </row>
    <row r="37" spans="1:16" ht="13.5" customHeight="1">
      <c r="A37" s="248"/>
      <c r="B37" s="244"/>
      <c r="C37" s="244"/>
      <c r="D37" s="244"/>
      <c r="E37" s="244"/>
      <c r="F37" s="244"/>
      <c r="G37" s="1119" t="s">
        <v>503</v>
      </c>
      <c r="H37" s="1120"/>
      <c r="I37" s="1120"/>
      <c r="J37" s="1121"/>
      <c r="K37" s="294">
        <v>33394</v>
      </c>
      <c r="L37" s="294">
        <v>2183</v>
      </c>
      <c r="M37" s="295">
        <v>1425</v>
      </c>
      <c r="N37" s="296">
        <v>53.2</v>
      </c>
    </row>
    <row r="38" spans="1:16" ht="27" customHeight="1">
      <c r="A38" s="248"/>
      <c r="B38" s="244"/>
      <c r="C38" s="244"/>
      <c r="D38" s="244"/>
      <c r="E38" s="244"/>
      <c r="F38" s="244"/>
      <c r="G38" s="1122" t="s">
        <v>504</v>
      </c>
      <c r="H38" s="1123"/>
      <c r="I38" s="1123"/>
      <c r="J38" s="1124"/>
      <c r="K38" s="297" t="s">
        <v>484</v>
      </c>
      <c r="L38" s="297" t="s">
        <v>484</v>
      </c>
      <c r="M38" s="298">
        <v>8</v>
      </c>
      <c r="N38" s="299" t="s">
        <v>484</v>
      </c>
      <c r="O38" s="293"/>
    </row>
    <row r="39" spans="1:16">
      <c r="A39" s="248"/>
      <c r="B39" s="244"/>
      <c r="C39" s="244"/>
      <c r="D39" s="244"/>
      <c r="E39" s="244"/>
      <c r="F39" s="244"/>
      <c r="G39" s="1122" t="s">
        <v>505</v>
      </c>
      <c r="H39" s="1123"/>
      <c r="I39" s="1123"/>
      <c r="J39" s="1124"/>
      <c r="K39" s="300">
        <v>-66262</v>
      </c>
      <c r="L39" s="300">
        <v>-4331</v>
      </c>
      <c r="M39" s="301">
        <v>-3247</v>
      </c>
      <c r="N39" s="302">
        <v>33.4</v>
      </c>
      <c r="O39" s="293"/>
    </row>
    <row r="40" spans="1:16" ht="27" customHeight="1">
      <c r="A40" s="248"/>
      <c r="B40" s="244"/>
      <c r="C40" s="244"/>
      <c r="D40" s="244"/>
      <c r="E40" s="244"/>
      <c r="F40" s="244"/>
      <c r="G40" s="1119" t="s">
        <v>506</v>
      </c>
      <c r="H40" s="1120"/>
      <c r="I40" s="1120"/>
      <c r="J40" s="1121"/>
      <c r="K40" s="300">
        <v>-1192215</v>
      </c>
      <c r="L40" s="300">
        <v>-77933</v>
      </c>
      <c r="M40" s="301">
        <v>-45760</v>
      </c>
      <c r="N40" s="302">
        <v>70.3</v>
      </c>
      <c r="O40" s="293"/>
    </row>
    <row r="41" spans="1:16">
      <c r="A41" s="248"/>
      <c r="B41" s="244"/>
      <c r="C41" s="244"/>
      <c r="D41" s="244"/>
      <c r="E41" s="244"/>
      <c r="F41" s="244"/>
      <c r="G41" s="1125" t="s">
        <v>281</v>
      </c>
      <c r="H41" s="1126"/>
      <c r="I41" s="1126"/>
      <c r="J41" s="1127"/>
      <c r="K41" s="294">
        <v>713479</v>
      </c>
      <c r="L41" s="300">
        <v>46639</v>
      </c>
      <c r="M41" s="301">
        <v>25369</v>
      </c>
      <c r="N41" s="302">
        <v>83.8</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2" t="s">
        <v>475</v>
      </c>
      <c r="J49" s="1114" t="s">
        <v>510</v>
      </c>
      <c r="K49" s="1115"/>
      <c r="L49" s="1115"/>
      <c r="M49" s="1115"/>
      <c r="N49" s="1116"/>
    </row>
    <row r="50" spans="1:14">
      <c r="A50" s="248"/>
      <c r="B50" s="244"/>
      <c r="C50" s="244"/>
      <c r="D50" s="244"/>
      <c r="E50" s="244"/>
      <c r="F50" s="244"/>
      <c r="G50" s="312"/>
      <c r="H50" s="313"/>
      <c r="I50" s="1113"/>
      <c r="J50" s="314" t="s">
        <v>511</v>
      </c>
      <c r="K50" s="315" t="s">
        <v>512</v>
      </c>
      <c r="L50" s="316" t="s">
        <v>513</v>
      </c>
      <c r="M50" s="317" t="s">
        <v>514</v>
      </c>
      <c r="N50" s="318" t="s">
        <v>515</v>
      </c>
    </row>
    <row r="51" spans="1:14">
      <c r="A51" s="248"/>
      <c r="B51" s="244"/>
      <c r="C51" s="244"/>
      <c r="D51" s="244"/>
      <c r="E51" s="244"/>
      <c r="F51" s="244"/>
      <c r="G51" s="310" t="s">
        <v>516</v>
      </c>
      <c r="H51" s="311"/>
      <c r="I51" s="319">
        <v>1100105</v>
      </c>
      <c r="J51" s="320">
        <v>69897</v>
      </c>
      <c r="K51" s="321">
        <v>112.3</v>
      </c>
      <c r="L51" s="322">
        <v>57455</v>
      </c>
      <c r="M51" s="323">
        <v>39.799999999999997</v>
      </c>
      <c r="N51" s="324">
        <v>72.5</v>
      </c>
    </row>
    <row r="52" spans="1:14">
      <c r="A52" s="248"/>
      <c r="B52" s="244"/>
      <c r="C52" s="244"/>
      <c r="D52" s="244"/>
      <c r="E52" s="244"/>
      <c r="F52" s="244"/>
      <c r="G52" s="325"/>
      <c r="H52" s="326" t="s">
        <v>517</v>
      </c>
      <c r="I52" s="327">
        <v>342889</v>
      </c>
      <c r="J52" s="328">
        <v>21786</v>
      </c>
      <c r="K52" s="329">
        <v>-1.5</v>
      </c>
      <c r="L52" s="330">
        <v>33958</v>
      </c>
      <c r="M52" s="331">
        <v>43.6</v>
      </c>
      <c r="N52" s="332">
        <v>-45.1</v>
      </c>
    </row>
    <row r="53" spans="1:14">
      <c r="A53" s="248"/>
      <c r="B53" s="244"/>
      <c r="C53" s="244"/>
      <c r="D53" s="244"/>
      <c r="E53" s="244"/>
      <c r="F53" s="244"/>
      <c r="G53" s="310" t="s">
        <v>518</v>
      </c>
      <c r="H53" s="311"/>
      <c r="I53" s="319">
        <v>4509476</v>
      </c>
      <c r="J53" s="320">
        <v>289663</v>
      </c>
      <c r="K53" s="321">
        <v>314.39999999999998</v>
      </c>
      <c r="L53" s="322">
        <v>71812</v>
      </c>
      <c r="M53" s="323">
        <v>25</v>
      </c>
      <c r="N53" s="324">
        <v>289.39999999999998</v>
      </c>
    </row>
    <row r="54" spans="1:14">
      <c r="A54" s="248"/>
      <c r="B54" s="244"/>
      <c r="C54" s="244"/>
      <c r="D54" s="244"/>
      <c r="E54" s="244"/>
      <c r="F54" s="244"/>
      <c r="G54" s="325"/>
      <c r="H54" s="326" t="s">
        <v>517</v>
      </c>
      <c r="I54" s="327">
        <v>458007</v>
      </c>
      <c r="J54" s="328">
        <v>29420</v>
      </c>
      <c r="K54" s="329">
        <v>35</v>
      </c>
      <c r="L54" s="330">
        <v>35025</v>
      </c>
      <c r="M54" s="331">
        <v>3.1</v>
      </c>
      <c r="N54" s="332">
        <v>31.9</v>
      </c>
    </row>
    <row r="55" spans="1:14">
      <c r="A55" s="248"/>
      <c r="B55" s="244"/>
      <c r="C55" s="244"/>
      <c r="D55" s="244"/>
      <c r="E55" s="244"/>
      <c r="F55" s="244"/>
      <c r="G55" s="310" t="s">
        <v>519</v>
      </c>
      <c r="H55" s="311"/>
      <c r="I55" s="319">
        <v>1099854</v>
      </c>
      <c r="J55" s="320">
        <v>71253</v>
      </c>
      <c r="K55" s="321">
        <v>-75.400000000000006</v>
      </c>
      <c r="L55" s="322">
        <v>61557</v>
      </c>
      <c r="M55" s="323">
        <v>-14.3</v>
      </c>
      <c r="N55" s="324">
        <v>-61.1</v>
      </c>
    </row>
    <row r="56" spans="1:14">
      <c r="A56" s="248"/>
      <c r="B56" s="244"/>
      <c r="C56" s="244"/>
      <c r="D56" s="244"/>
      <c r="E56" s="244"/>
      <c r="F56" s="244"/>
      <c r="G56" s="325"/>
      <c r="H56" s="326" t="s">
        <v>517</v>
      </c>
      <c r="I56" s="327">
        <v>696680</v>
      </c>
      <c r="J56" s="328">
        <v>45133</v>
      </c>
      <c r="K56" s="329">
        <v>53.4</v>
      </c>
      <c r="L56" s="330">
        <v>32497</v>
      </c>
      <c r="M56" s="331">
        <v>-7.2</v>
      </c>
      <c r="N56" s="332">
        <v>60.6</v>
      </c>
    </row>
    <row r="57" spans="1:14">
      <c r="A57" s="248"/>
      <c r="B57" s="244"/>
      <c r="C57" s="244"/>
      <c r="D57" s="244"/>
      <c r="E57" s="244"/>
      <c r="F57" s="244"/>
      <c r="G57" s="310" t="s">
        <v>520</v>
      </c>
      <c r="H57" s="311"/>
      <c r="I57" s="319">
        <v>747019</v>
      </c>
      <c r="J57" s="320">
        <v>48407</v>
      </c>
      <c r="K57" s="321">
        <v>-32.1</v>
      </c>
      <c r="L57" s="322">
        <v>69806</v>
      </c>
      <c r="M57" s="323">
        <v>13.4</v>
      </c>
      <c r="N57" s="324">
        <v>-45.5</v>
      </c>
    </row>
    <row r="58" spans="1:14">
      <c r="A58" s="248"/>
      <c r="B58" s="244"/>
      <c r="C58" s="244"/>
      <c r="D58" s="244"/>
      <c r="E58" s="244"/>
      <c r="F58" s="244"/>
      <c r="G58" s="325"/>
      <c r="H58" s="326" t="s">
        <v>517</v>
      </c>
      <c r="I58" s="327">
        <v>363420</v>
      </c>
      <c r="J58" s="328">
        <v>23550</v>
      </c>
      <c r="K58" s="329">
        <v>-47.8</v>
      </c>
      <c r="L58" s="330">
        <v>32823</v>
      </c>
      <c r="M58" s="331">
        <v>1</v>
      </c>
      <c r="N58" s="332">
        <v>-48.8</v>
      </c>
    </row>
    <row r="59" spans="1:14">
      <c r="A59" s="248"/>
      <c r="B59" s="244"/>
      <c r="C59" s="244"/>
      <c r="D59" s="244"/>
      <c r="E59" s="244"/>
      <c r="F59" s="244"/>
      <c r="G59" s="310" t="s">
        <v>521</v>
      </c>
      <c r="H59" s="311"/>
      <c r="I59" s="319">
        <v>1005076</v>
      </c>
      <c r="J59" s="320">
        <v>65700</v>
      </c>
      <c r="K59" s="321">
        <v>35.700000000000003</v>
      </c>
      <c r="L59" s="322">
        <v>74444</v>
      </c>
      <c r="M59" s="323">
        <v>6.6</v>
      </c>
      <c r="N59" s="324">
        <v>29.1</v>
      </c>
    </row>
    <row r="60" spans="1:14">
      <c r="A60" s="248"/>
      <c r="B60" s="244"/>
      <c r="C60" s="244"/>
      <c r="D60" s="244"/>
      <c r="E60" s="244"/>
      <c r="F60" s="244"/>
      <c r="G60" s="325"/>
      <c r="H60" s="326" t="s">
        <v>517</v>
      </c>
      <c r="I60" s="333">
        <v>789040</v>
      </c>
      <c r="J60" s="328">
        <v>51578</v>
      </c>
      <c r="K60" s="329">
        <v>119</v>
      </c>
      <c r="L60" s="330">
        <v>34175</v>
      </c>
      <c r="M60" s="331">
        <v>4.0999999999999996</v>
      </c>
      <c r="N60" s="332">
        <v>114.9</v>
      </c>
    </row>
    <row r="61" spans="1:14">
      <c r="A61" s="248"/>
      <c r="B61" s="244"/>
      <c r="C61" s="244"/>
      <c r="D61" s="244"/>
      <c r="E61" s="244"/>
      <c r="F61" s="244"/>
      <c r="G61" s="310" t="s">
        <v>522</v>
      </c>
      <c r="H61" s="334"/>
      <c r="I61" s="335">
        <v>1692306</v>
      </c>
      <c r="J61" s="336">
        <v>108984</v>
      </c>
      <c r="K61" s="337">
        <v>71</v>
      </c>
      <c r="L61" s="338">
        <v>67015</v>
      </c>
      <c r="M61" s="339">
        <v>14.1</v>
      </c>
      <c r="N61" s="324">
        <v>56.9</v>
      </c>
    </row>
    <row r="62" spans="1:14">
      <c r="A62" s="248"/>
      <c r="B62" s="244"/>
      <c r="C62" s="244"/>
      <c r="D62" s="244"/>
      <c r="E62" s="244"/>
      <c r="F62" s="244"/>
      <c r="G62" s="325"/>
      <c r="H62" s="326" t="s">
        <v>517</v>
      </c>
      <c r="I62" s="327">
        <v>530007</v>
      </c>
      <c r="J62" s="328">
        <v>34293</v>
      </c>
      <c r="K62" s="329">
        <v>31.6</v>
      </c>
      <c r="L62" s="330">
        <v>33696</v>
      </c>
      <c r="M62" s="331">
        <v>8.9</v>
      </c>
      <c r="N62" s="332">
        <v>22.7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7" t="s">
        <v>3</v>
      </c>
      <c r="D47" s="1137"/>
      <c r="E47" s="1138"/>
      <c r="F47" s="11">
        <v>20.23</v>
      </c>
      <c r="G47" s="12">
        <v>23.39</v>
      </c>
      <c r="H47" s="12">
        <v>30.69</v>
      </c>
      <c r="I47" s="12">
        <v>32.72</v>
      </c>
      <c r="J47" s="13">
        <v>35.619999999999997</v>
      </c>
    </row>
    <row r="48" spans="2:10" ht="57.75" customHeight="1">
      <c r="B48" s="14"/>
      <c r="C48" s="1139" t="s">
        <v>4</v>
      </c>
      <c r="D48" s="1139"/>
      <c r="E48" s="1140"/>
      <c r="F48" s="15">
        <v>8.7899999999999991</v>
      </c>
      <c r="G48" s="16">
        <v>13.57</v>
      </c>
      <c r="H48" s="16">
        <v>5.62</v>
      </c>
      <c r="I48" s="16">
        <v>5.62</v>
      </c>
      <c r="J48" s="17">
        <v>4.59</v>
      </c>
    </row>
    <row r="49" spans="2:10" ht="57.75" customHeight="1" thickBot="1">
      <c r="B49" s="18"/>
      <c r="C49" s="1141" t="s">
        <v>5</v>
      </c>
      <c r="D49" s="1141"/>
      <c r="E49" s="1142"/>
      <c r="F49" s="19" t="s">
        <v>529</v>
      </c>
      <c r="G49" s="20">
        <v>5.13</v>
      </c>
      <c r="H49" s="20" t="s">
        <v>530</v>
      </c>
      <c r="I49" s="20">
        <v>0.01</v>
      </c>
      <c r="J49" s="21" t="s">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9" t="s">
        <v>532</v>
      </c>
      <c r="D34" s="1149"/>
      <c r="E34" s="1150"/>
      <c r="F34" s="32">
        <v>4.2699999999999996</v>
      </c>
      <c r="G34" s="33">
        <v>4.51</v>
      </c>
      <c r="H34" s="33">
        <v>4.79</v>
      </c>
      <c r="I34" s="33">
        <v>5.1100000000000003</v>
      </c>
      <c r="J34" s="34">
        <v>5.39</v>
      </c>
      <c r="K34" s="22"/>
      <c r="L34" s="22"/>
      <c r="M34" s="22"/>
      <c r="N34" s="22"/>
      <c r="O34" s="22"/>
      <c r="P34" s="22"/>
    </row>
    <row r="35" spans="1:16" ht="39" customHeight="1">
      <c r="A35" s="22"/>
      <c r="B35" s="35"/>
      <c r="C35" s="1143" t="s">
        <v>533</v>
      </c>
      <c r="D35" s="1144"/>
      <c r="E35" s="1145"/>
      <c r="F35" s="36">
        <v>8.74</v>
      </c>
      <c r="G35" s="37">
        <v>13.47</v>
      </c>
      <c r="H35" s="37">
        <v>5.59</v>
      </c>
      <c r="I35" s="37">
        <v>4.8499999999999996</v>
      </c>
      <c r="J35" s="38">
        <v>3.66</v>
      </c>
      <c r="K35" s="22"/>
      <c r="L35" s="22"/>
      <c r="M35" s="22"/>
      <c r="N35" s="22"/>
      <c r="O35" s="22"/>
      <c r="P35" s="22"/>
    </row>
    <row r="36" spans="1:16" ht="39" customHeight="1">
      <c r="A36" s="22"/>
      <c r="B36" s="35"/>
      <c r="C36" s="1143" t="s">
        <v>534</v>
      </c>
      <c r="D36" s="1144"/>
      <c r="E36" s="1145"/>
      <c r="F36" s="36">
        <v>2.17</v>
      </c>
      <c r="G36" s="37">
        <v>2.2200000000000002</v>
      </c>
      <c r="H36" s="37">
        <v>2.64</v>
      </c>
      <c r="I36" s="37">
        <v>3.04</v>
      </c>
      <c r="J36" s="38">
        <v>3.36</v>
      </c>
      <c r="K36" s="22"/>
      <c r="L36" s="22"/>
      <c r="M36" s="22"/>
      <c r="N36" s="22"/>
      <c r="O36" s="22"/>
      <c r="P36" s="22"/>
    </row>
    <row r="37" spans="1:16" ht="39" customHeight="1">
      <c r="A37" s="22"/>
      <c r="B37" s="35"/>
      <c r="C37" s="1143" t="s">
        <v>535</v>
      </c>
      <c r="D37" s="1144"/>
      <c r="E37" s="1145"/>
      <c r="F37" s="36">
        <v>2.61</v>
      </c>
      <c r="G37" s="37">
        <v>3.15</v>
      </c>
      <c r="H37" s="37">
        <v>3.02</v>
      </c>
      <c r="I37" s="37">
        <v>3.33</v>
      </c>
      <c r="J37" s="38">
        <v>2.84</v>
      </c>
      <c r="K37" s="22"/>
      <c r="L37" s="22"/>
      <c r="M37" s="22"/>
      <c r="N37" s="22"/>
      <c r="O37" s="22"/>
      <c r="P37" s="22"/>
    </row>
    <row r="38" spans="1:16" ht="39" customHeight="1">
      <c r="A38" s="22"/>
      <c r="B38" s="35"/>
      <c r="C38" s="1143" t="s">
        <v>536</v>
      </c>
      <c r="D38" s="1144"/>
      <c r="E38" s="1145"/>
      <c r="F38" s="36" t="s">
        <v>484</v>
      </c>
      <c r="G38" s="37" t="s">
        <v>484</v>
      </c>
      <c r="H38" s="37" t="s">
        <v>484</v>
      </c>
      <c r="I38" s="37">
        <v>0.69</v>
      </c>
      <c r="J38" s="38">
        <v>0.77</v>
      </c>
      <c r="K38" s="22"/>
      <c r="L38" s="22"/>
      <c r="M38" s="22"/>
      <c r="N38" s="22"/>
      <c r="O38" s="22"/>
      <c r="P38" s="22"/>
    </row>
    <row r="39" spans="1:16" ht="39" customHeight="1">
      <c r="A39" s="22"/>
      <c r="B39" s="35"/>
      <c r="C39" s="1143" t="s">
        <v>537</v>
      </c>
      <c r="D39" s="1144"/>
      <c r="E39" s="1145"/>
      <c r="F39" s="36">
        <v>0.64</v>
      </c>
      <c r="G39" s="37">
        <v>0.78</v>
      </c>
      <c r="H39" s="37">
        <v>0.16</v>
      </c>
      <c r="I39" s="37">
        <v>0.59</v>
      </c>
      <c r="J39" s="38">
        <v>0.59</v>
      </c>
      <c r="K39" s="22"/>
      <c r="L39" s="22"/>
      <c r="M39" s="22"/>
      <c r="N39" s="22"/>
      <c r="O39" s="22"/>
      <c r="P39" s="22"/>
    </row>
    <row r="40" spans="1:16" ht="39" customHeight="1">
      <c r="A40" s="22"/>
      <c r="B40" s="35"/>
      <c r="C40" s="1143" t="s">
        <v>538</v>
      </c>
      <c r="D40" s="1144"/>
      <c r="E40" s="1145"/>
      <c r="F40" s="36">
        <v>0.26</v>
      </c>
      <c r="G40" s="37">
        <v>0.25</v>
      </c>
      <c r="H40" s="37">
        <v>0.25</v>
      </c>
      <c r="I40" s="37">
        <v>0.15</v>
      </c>
      <c r="J40" s="38">
        <v>0.24</v>
      </c>
      <c r="K40" s="22"/>
      <c r="L40" s="22"/>
      <c r="M40" s="22"/>
      <c r="N40" s="22"/>
      <c r="O40" s="22"/>
      <c r="P40" s="22"/>
    </row>
    <row r="41" spans="1:16" ht="39" customHeight="1">
      <c r="A41" s="22"/>
      <c r="B41" s="35"/>
      <c r="C41" s="1143" t="s">
        <v>539</v>
      </c>
      <c r="D41" s="1144"/>
      <c r="E41" s="1145"/>
      <c r="F41" s="36">
        <v>0.03</v>
      </c>
      <c r="G41" s="37">
        <v>0.09</v>
      </c>
      <c r="H41" s="37">
        <v>0.02</v>
      </c>
      <c r="I41" s="37">
        <v>0.06</v>
      </c>
      <c r="J41" s="38">
        <v>0.14000000000000001</v>
      </c>
      <c r="K41" s="22"/>
      <c r="L41" s="22"/>
      <c r="M41" s="22"/>
      <c r="N41" s="22"/>
      <c r="O41" s="22"/>
      <c r="P41" s="22"/>
    </row>
    <row r="42" spans="1:16" ht="39" customHeight="1">
      <c r="A42" s="22"/>
      <c r="B42" s="39"/>
      <c r="C42" s="1143" t="s">
        <v>540</v>
      </c>
      <c r="D42" s="1144"/>
      <c r="E42" s="1145"/>
      <c r="F42" s="36" t="s">
        <v>484</v>
      </c>
      <c r="G42" s="37" t="s">
        <v>484</v>
      </c>
      <c r="H42" s="37" t="s">
        <v>484</v>
      </c>
      <c r="I42" s="37" t="s">
        <v>484</v>
      </c>
      <c r="J42" s="38" t="s">
        <v>484</v>
      </c>
      <c r="K42" s="22"/>
      <c r="L42" s="22"/>
      <c r="M42" s="22"/>
      <c r="N42" s="22"/>
      <c r="O42" s="22"/>
      <c r="P42" s="22"/>
    </row>
    <row r="43" spans="1:16" ht="39" customHeight="1" thickBot="1">
      <c r="A43" s="22"/>
      <c r="B43" s="40"/>
      <c r="C43" s="1146" t="s">
        <v>541</v>
      </c>
      <c r="D43" s="1147"/>
      <c r="E43" s="1148"/>
      <c r="F43" s="41">
        <v>0.73</v>
      </c>
      <c r="G43" s="42">
        <v>0.46</v>
      </c>
      <c r="H43" s="42">
        <v>1.17</v>
      </c>
      <c r="I43" s="42">
        <v>0.28999999999999998</v>
      </c>
      <c r="J43" s="43">
        <v>0.32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9" t="s">
        <v>11</v>
      </c>
      <c r="C45" s="1160"/>
      <c r="D45" s="58"/>
      <c r="E45" s="1165" t="s">
        <v>12</v>
      </c>
      <c r="F45" s="1165"/>
      <c r="G45" s="1165"/>
      <c r="H45" s="1165"/>
      <c r="I45" s="1165"/>
      <c r="J45" s="1166"/>
      <c r="K45" s="59">
        <v>890</v>
      </c>
      <c r="L45" s="60">
        <v>892</v>
      </c>
      <c r="M45" s="60">
        <v>932</v>
      </c>
      <c r="N45" s="60">
        <v>902</v>
      </c>
      <c r="O45" s="61">
        <v>856</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c r="A48" s="48"/>
      <c r="B48" s="1161"/>
      <c r="C48" s="1162"/>
      <c r="D48" s="62"/>
      <c r="E48" s="1153" t="s">
        <v>15</v>
      </c>
      <c r="F48" s="1153"/>
      <c r="G48" s="1153"/>
      <c r="H48" s="1153"/>
      <c r="I48" s="1153"/>
      <c r="J48" s="1154"/>
      <c r="K48" s="63">
        <v>947</v>
      </c>
      <c r="L48" s="64">
        <v>954</v>
      </c>
      <c r="M48" s="64">
        <v>1002</v>
      </c>
      <c r="N48" s="64">
        <v>972</v>
      </c>
      <c r="O48" s="65">
        <v>994</v>
      </c>
      <c r="P48" s="48"/>
      <c r="Q48" s="48"/>
      <c r="R48" s="48"/>
      <c r="S48" s="48"/>
      <c r="T48" s="48"/>
      <c r="U48" s="48"/>
    </row>
    <row r="49" spans="1:21" ht="30.75" customHeight="1">
      <c r="A49" s="48"/>
      <c r="B49" s="1161"/>
      <c r="C49" s="1162"/>
      <c r="D49" s="62"/>
      <c r="E49" s="1153" t="s">
        <v>16</v>
      </c>
      <c r="F49" s="1153"/>
      <c r="G49" s="1153"/>
      <c r="H49" s="1153"/>
      <c r="I49" s="1153"/>
      <c r="J49" s="1154"/>
      <c r="K49" s="63">
        <v>133</v>
      </c>
      <c r="L49" s="64">
        <v>108</v>
      </c>
      <c r="M49" s="64">
        <v>102</v>
      </c>
      <c r="N49" s="64">
        <v>88</v>
      </c>
      <c r="O49" s="65">
        <v>89</v>
      </c>
      <c r="P49" s="48"/>
      <c r="Q49" s="48"/>
      <c r="R49" s="48"/>
      <c r="S49" s="48"/>
      <c r="T49" s="48"/>
      <c r="U49" s="48"/>
    </row>
    <row r="50" spans="1:21" ht="30.75" customHeight="1">
      <c r="A50" s="48"/>
      <c r="B50" s="1161"/>
      <c r="C50" s="1162"/>
      <c r="D50" s="62"/>
      <c r="E50" s="1153" t="s">
        <v>17</v>
      </c>
      <c r="F50" s="1153"/>
      <c r="G50" s="1153"/>
      <c r="H50" s="1153"/>
      <c r="I50" s="1153"/>
      <c r="J50" s="1154"/>
      <c r="K50" s="63">
        <v>54</v>
      </c>
      <c r="L50" s="64">
        <v>53</v>
      </c>
      <c r="M50" s="64">
        <v>55</v>
      </c>
      <c r="N50" s="64">
        <v>46</v>
      </c>
      <c r="O50" s="65">
        <v>33</v>
      </c>
      <c r="P50" s="48"/>
      <c r="Q50" s="48"/>
      <c r="R50" s="48"/>
      <c r="S50" s="48"/>
      <c r="T50" s="48"/>
      <c r="U50" s="48"/>
    </row>
    <row r="51" spans="1:21" ht="30.75" customHeight="1">
      <c r="A51" s="48"/>
      <c r="B51" s="1163"/>
      <c r="C51" s="1164"/>
      <c r="D51" s="66"/>
      <c r="E51" s="1153" t="s">
        <v>18</v>
      </c>
      <c r="F51" s="1153"/>
      <c r="G51" s="1153"/>
      <c r="H51" s="1153"/>
      <c r="I51" s="1153"/>
      <c r="J51" s="1154"/>
      <c r="K51" s="63" t="s">
        <v>484</v>
      </c>
      <c r="L51" s="64" t="s">
        <v>484</v>
      </c>
      <c r="M51" s="64" t="s">
        <v>484</v>
      </c>
      <c r="N51" s="64" t="s">
        <v>484</v>
      </c>
      <c r="O51" s="65" t="s">
        <v>484</v>
      </c>
      <c r="P51" s="48"/>
      <c r="Q51" s="48"/>
      <c r="R51" s="48"/>
      <c r="S51" s="48"/>
      <c r="T51" s="48"/>
      <c r="U51" s="48"/>
    </row>
    <row r="52" spans="1:21" ht="30.75" customHeight="1">
      <c r="A52" s="48"/>
      <c r="B52" s="1151" t="s">
        <v>19</v>
      </c>
      <c r="C52" s="1152"/>
      <c r="D52" s="66"/>
      <c r="E52" s="1153" t="s">
        <v>20</v>
      </c>
      <c r="F52" s="1153"/>
      <c r="G52" s="1153"/>
      <c r="H52" s="1153"/>
      <c r="I52" s="1153"/>
      <c r="J52" s="1154"/>
      <c r="K52" s="63">
        <v>1162</v>
      </c>
      <c r="L52" s="64">
        <v>1161</v>
      </c>
      <c r="M52" s="64">
        <v>1187</v>
      </c>
      <c r="N52" s="64">
        <v>1195</v>
      </c>
      <c r="O52" s="65">
        <v>1257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862</v>
      </c>
      <c r="L53" s="69">
        <v>846</v>
      </c>
      <c r="M53" s="69">
        <v>904</v>
      </c>
      <c r="N53" s="69">
        <v>813</v>
      </c>
      <c r="O53" s="70">
        <v>715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79" t="s">
        <v>24</v>
      </c>
      <c r="C41" s="1180"/>
      <c r="D41" s="81"/>
      <c r="E41" s="1181" t="s">
        <v>25</v>
      </c>
      <c r="F41" s="1181"/>
      <c r="G41" s="1181"/>
      <c r="H41" s="1182"/>
      <c r="I41" s="82">
        <v>7132</v>
      </c>
      <c r="J41" s="83">
        <v>8139</v>
      </c>
      <c r="K41" s="83">
        <v>7963</v>
      </c>
      <c r="L41" s="83">
        <v>7828</v>
      </c>
      <c r="M41" s="84">
        <v>7656</v>
      </c>
    </row>
    <row r="42" spans="2:13" ht="27.75" customHeight="1">
      <c r="B42" s="1169"/>
      <c r="C42" s="1170"/>
      <c r="D42" s="85"/>
      <c r="E42" s="1173" t="s">
        <v>26</v>
      </c>
      <c r="F42" s="1173"/>
      <c r="G42" s="1173"/>
      <c r="H42" s="1174"/>
      <c r="I42" s="86">
        <v>755</v>
      </c>
      <c r="J42" s="87">
        <v>665</v>
      </c>
      <c r="K42" s="87">
        <v>613</v>
      </c>
      <c r="L42" s="87">
        <v>594</v>
      </c>
      <c r="M42" s="88">
        <v>633</v>
      </c>
    </row>
    <row r="43" spans="2:13" ht="27.75" customHeight="1">
      <c r="B43" s="1169"/>
      <c r="C43" s="1170"/>
      <c r="D43" s="85"/>
      <c r="E43" s="1173" t="s">
        <v>27</v>
      </c>
      <c r="F43" s="1173"/>
      <c r="G43" s="1173"/>
      <c r="H43" s="1174"/>
      <c r="I43" s="86">
        <v>11748</v>
      </c>
      <c r="J43" s="87">
        <v>11233</v>
      </c>
      <c r="K43" s="87">
        <v>10791</v>
      </c>
      <c r="L43" s="87">
        <v>10306</v>
      </c>
      <c r="M43" s="88">
        <v>9424</v>
      </c>
    </row>
    <row r="44" spans="2:13" ht="27.75" customHeight="1">
      <c r="B44" s="1169"/>
      <c r="C44" s="1170"/>
      <c r="D44" s="85"/>
      <c r="E44" s="1173" t="s">
        <v>28</v>
      </c>
      <c r="F44" s="1173"/>
      <c r="G44" s="1173"/>
      <c r="H44" s="1174"/>
      <c r="I44" s="86">
        <v>640</v>
      </c>
      <c r="J44" s="87">
        <v>576</v>
      </c>
      <c r="K44" s="87">
        <v>560</v>
      </c>
      <c r="L44" s="87">
        <v>502</v>
      </c>
      <c r="M44" s="88">
        <v>433</v>
      </c>
    </row>
    <row r="45" spans="2:13" ht="27.75" customHeight="1">
      <c r="B45" s="1169"/>
      <c r="C45" s="1170"/>
      <c r="D45" s="85"/>
      <c r="E45" s="1173" t="s">
        <v>29</v>
      </c>
      <c r="F45" s="1173"/>
      <c r="G45" s="1173"/>
      <c r="H45" s="1174"/>
      <c r="I45" s="86">
        <v>1512</v>
      </c>
      <c r="J45" s="87">
        <v>1503</v>
      </c>
      <c r="K45" s="87">
        <v>1354</v>
      </c>
      <c r="L45" s="87">
        <v>1262</v>
      </c>
      <c r="M45" s="88">
        <v>1238</v>
      </c>
    </row>
    <row r="46" spans="2:13" ht="27.75" customHeight="1">
      <c r="B46" s="1169"/>
      <c r="C46" s="1170"/>
      <c r="D46" s="85"/>
      <c r="E46" s="1173" t="s">
        <v>30</v>
      </c>
      <c r="F46" s="1173"/>
      <c r="G46" s="1173"/>
      <c r="H46" s="1174"/>
      <c r="I46" s="86" t="s">
        <v>484</v>
      </c>
      <c r="J46" s="87" t="s">
        <v>484</v>
      </c>
      <c r="K46" s="87" t="s">
        <v>484</v>
      </c>
      <c r="L46" s="87" t="s">
        <v>484</v>
      </c>
      <c r="M46" s="88" t="s">
        <v>484</v>
      </c>
    </row>
    <row r="47" spans="2:13" ht="27.75" customHeight="1">
      <c r="B47" s="1169"/>
      <c r="C47" s="1170"/>
      <c r="D47" s="85"/>
      <c r="E47" s="1173" t="s">
        <v>31</v>
      </c>
      <c r="F47" s="1173"/>
      <c r="G47" s="1173"/>
      <c r="H47" s="1174"/>
      <c r="I47" s="86" t="s">
        <v>484</v>
      </c>
      <c r="J47" s="87" t="s">
        <v>484</v>
      </c>
      <c r="K47" s="87" t="s">
        <v>484</v>
      </c>
      <c r="L47" s="87" t="s">
        <v>484</v>
      </c>
      <c r="M47" s="88" t="s">
        <v>484</v>
      </c>
    </row>
    <row r="48" spans="2:13" ht="27.75" customHeight="1">
      <c r="B48" s="1171"/>
      <c r="C48" s="1172"/>
      <c r="D48" s="85"/>
      <c r="E48" s="1173" t="s">
        <v>32</v>
      </c>
      <c r="F48" s="1173"/>
      <c r="G48" s="1173"/>
      <c r="H48" s="1174"/>
      <c r="I48" s="86" t="s">
        <v>484</v>
      </c>
      <c r="J48" s="87" t="s">
        <v>484</v>
      </c>
      <c r="K48" s="87" t="s">
        <v>484</v>
      </c>
      <c r="L48" s="87" t="s">
        <v>484</v>
      </c>
      <c r="M48" s="88" t="s">
        <v>484</v>
      </c>
    </row>
    <row r="49" spans="2:13" ht="27.75" customHeight="1">
      <c r="B49" s="1167" t="s">
        <v>33</v>
      </c>
      <c r="C49" s="1168"/>
      <c r="D49" s="89"/>
      <c r="E49" s="1173" t="s">
        <v>34</v>
      </c>
      <c r="F49" s="1173"/>
      <c r="G49" s="1173"/>
      <c r="H49" s="1174"/>
      <c r="I49" s="86">
        <v>2409</v>
      </c>
      <c r="J49" s="87">
        <v>2634</v>
      </c>
      <c r="K49" s="87">
        <v>3046</v>
      </c>
      <c r="L49" s="87">
        <v>3135</v>
      </c>
      <c r="M49" s="88">
        <v>3264</v>
      </c>
    </row>
    <row r="50" spans="2:13" ht="27.75" customHeight="1">
      <c r="B50" s="1169"/>
      <c r="C50" s="1170"/>
      <c r="D50" s="85"/>
      <c r="E50" s="1173" t="s">
        <v>35</v>
      </c>
      <c r="F50" s="1173"/>
      <c r="G50" s="1173"/>
      <c r="H50" s="1174"/>
      <c r="I50" s="86">
        <v>1064</v>
      </c>
      <c r="J50" s="87">
        <v>1034</v>
      </c>
      <c r="K50" s="87">
        <v>1005</v>
      </c>
      <c r="L50" s="87">
        <v>983</v>
      </c>
      <c r="M50" s="88">
        <v>851</v>
      </c>
    </row>
    <row r="51" spans="2:13" ht="27.75" customHeight="1">
      <c r="B51" s="1171"/>
      <c r="C51" s="1172"/>
      <c r="D51" s="85"/>
      <c r="E51" s="1173" t="s">
        <v>36</v>
      </c>
      <c r="F51" s="1173"/>
      <c r="G51" s="1173"/>
      <c r="H51" s="1174"/>
      <c r="I51" s="86">
        <v>12656</v>
      </c>
      <c r="J51" s="87">
        <v>12273</v>
      </c>
      <c r="K51" s="87">
        <v>12688</v>
      </c>
      <c r="L51" s="87">
        <v>12263</v>
      </c>
      <c r="M51" s="88">
        <v>12378</v>
      </c>
    </row>
    <row r="52" spans="2:13" ht="27.75" customHeight="1" thickBot="1">
      <c r="B52" s="1175" t="s">
        <v>37</v>
      </c>
      <c r="C52" s="1176"/>
      <c r="D52" s="90"/>
      <c r="E52" s="1177" t="s">
        <v>38</v>
      </c>
      <c r="F52" s="1177"/>
      <c r="G52" s="1177"/>
      <c r="H52" s="1178"/>
      <c r="I52" s="91">
        <v>5657</v>
      </c>
      <c r="J52" s="92">
        <v>6175</v>
      </c>
      <c r="K52" s="92">
        <v>4543</v>
      </c>
      <c r="L52" s="92">
        <v>4111</v>
      </c>
      <c r="M52" s="93">
        <v>2892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69897</v>
      </c>
      <c r="E3" s="116"/>
      <c r="F3" s="117">
        <v>57455</v>
      </c>
      <c r="G3" s="118"/>
      <c r="H3" s="119"/>
    </row>
    <row r="4" spans="1:8">
      <c r="A4" s="120"/>
      <c r="B4" s="121"/>
      <c r="C4" s="122"/>
      <c r="D4" s="123">
        <v>21786</v>
      </c>
      <c r="E4" s="124"/>
      <c r="F4" s="125">
        <v>33958</v>
      </c>
      <c r="G4" s="126"/>
      <c r="H4" s="127"/>
    </row>
    <row r="5" spans="1:8">
      <c r="A5" s="108" t="s">
        <v>518</v>
      </c>
      <c r="B5" s="113"/>
      <c r="C5" s="114"/>
      <c r="D5" s="115">
        <v>289663</v>
      </c>
      <c r="E5" s="116"/>
      <c r="F5" s="117">
        <v>71812</v>
      </c>
      <c r="G5" s="118"/>
      <c r="H5" s="119"/>
    </row>
    <row r="6" spans="1:8">
      <c r="A6" s="120"/>
      <c r="B6" s="121"/>
      <c r="C6" s="122"/>
      <c r="D6" s="123">
        <v>29420</v>
      </c>
      <c r="E6" s="124"/>
      <c r="F6" s="125">
        <v>35025</v>
      </c>
      <c r="G6" s="126"/>
      <c r="H6" s="127"/>
    </row>
    <row r="7" spans="1:8">
      <c r="A7" s="108" t="s">
        <v>519</v>
      </c>
      <c r="B7" s="113"/>
      <c r="C7" s="114"/>
      <c r="D7" s="115">
        <v>71253</v>
      </c>
      <c r="E7" s="116"/>
      <c r="F7" s="117">
        <v>61557</v>
      </c>
      <c r="G7" s="118"/>
      <c r="H7" s="119"/>
    </row>
    <row r="8" spans="1:8">
      <c r="A8" s="120"/>
      <c r="B8" s="121"/>
      <c r="C8" s="122"/>
      <c r="D8" s="123">
        <v>45133</v>
      </c>
      <c r="E8" s="124"/>
      <c r="F8" s="125">
        <v>32497</v>
      </c>
      <c r="G8" s="126"/>
      <c r="H8" s="127"/>
    </row>
    <row r="9" spans="1:8">
      <c r="A9" s="108" t="s">
        <v>520</v>
      </c>
      <c r="B9" s="113"/>
      <c r="C9" s="114"/>
      <c r="D9" s="115">
        <v>48407</v>
      </c>
      <c r="E9" s="116"/>
      <c r="F9" s="117">
        <v>69806</v>
      </c>
      <c r="G9" s="118"/>
      <c r="H9" s="119"/>
    </row>
    <row r="10" spans="1:8">
      <c r="A10" s="120"/>
      <c r="B10" s="121"/>
      <c r="C10" s="122"/>
      <c r="D10" s="123">
        <v>23550</v>
      </c>
      <c r="E10" s="124"/>
      <c r="F10" s="125">
        <v>32823</v>
      </c>
      <c r="G10" s="126"/>
      <c r="H10" s="127"/>
    </row>
    <row r="11" spans="1:8">
      <c r="A11" s="108" t="s">
        <v>521</v>
      </c>
      <c r="B11" s="113"/>
      <c r="C11" s="114"/>
      <c r="D11" s="115">
        <v>65700</v>
      </c>
      <c r="E11" s="116"/>
      <c r="F11" s="117">
        <v>74444</v>
      </c>
      <c r="G11" s="118"/>
      <c r="H11" s="119"/>
    </row>
    <row r="12" spans="1:8">
      <c r="A12" s="120"/>
      <c r="B12" s="121"/>
      <c r="C12" s="128"/>
      <c r="D12" s="123">
        <v>51578</v>
      </c>
      <c r="E12" s="124"/>
      <c r="F12" s="125">
        <v>34175</v>
      </c>
      <c r="G12" s="126"/>
      <c r="H12" s="127"/>
    </row>
    <row r="13" spans="1:8">
      <c r="A13" s="108"/>
      <c r="B13" s="113"/>
      <c r="C13" s="129"/>
      <c r="D13" s="130">
        <v>108984</v>
      </c>
      <c r="E13" s="131"/>
      <c r="F13" s="132">
        <v>67015</v>
      </c>
      <c r="G13" s="133"/>
      <c r="H13" s="119"/>
    </row>
    <row r="14" spans="1:8">
      <c r="A14" s="120"/>
      <c r="B14" s="121"/>
      <c r="C14" s="122"/>
      <c r="D14" s="123">
        <v>34293</v>
      </c>
      <c r="E14" s="124"/>
      <c r="F14" s="125">
        <v>33696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8.7899999999999991</v>
      </c>
      <c r="C19" s="134">
        <f>ROUND(VALUE(SUBSTITUTE(実質収支比率等に係る経年分析!G$48,"▲","-")),2)</f>
        <v>13.57</v>
      </c>
      <c r="D19" s="134">
        <f>ROUND(VALUE(SUBSTITUTE(実質収支比率等に係る経年分析!H$48,"▲","-")),2)</f>
        <v>5.62</v>
      </c>
      <c r="E19" s="134">
        <f>ROUND(VALUE(SUBSTITUTE(実質収支比率等に係る経年分析!I$48,"▲","-")),2)</f>
        <v>5.62</v>
      </c>
      <c r="F19" s="134">
        <f>ROUND(VALUE(SUBSTITUTE(実質収支比率等に係る経年分析!J$48,"▲","-")),2)</f>
        <v>4.59</v>
      </c>
    </row>
    <row r="20" spans="1:11">
      <c r="A20" s="134" t="s">
        <v>43</v>
      </c>
      <c r="B20" s="134">
        <f>ROUND(VALUE(SUBSTITUTE(実質収支比率等に係る経年分析!F$47,"▲","-")),2)</f>
        <v>20.23</v>
      </c>
      <c r="C20" s="134">
        <f>ROUND(VALUE(SUBSTITUTE(実質収支比率等に係る経年分析!G$47,"▲","-")),2)</f>
        <v>23.39</v>
      </c>
      <c r="D20" s="134">
        <f>ROUND(VALUE(SUBSTITUTE(実質収支比率等に係る経年分析!H$47,"▲","-")),2)</f>
        <v>30.69</v>
      </c>
      <c r="E20" s="134">
        <f>ROUND(VALUE(SUBSTITUTE(実質収支比率等に係る経年分析!I$47,"▲","-")),2)</f>
        <v>32.72</v>
      </c>
      <c r="F20" s="134">
        <f>ROUND(VALUE(SUBSTITUTE(実質収支比率等に係る経年分析!J$47,"▲","-")),2)</f>
        <v>35.619999999999997</v>
      </c>
    </row>
    <row r="21" spans="1:11">
      <c r="A21" s="134" t="s">
        <v>44</v>
      </c>
      <c r="B21" s="134">
        <f>IF(ISNUMBER(VALUE(SUBSTITUTE(実質収支比率等に係る経年分析!F$49,"▲","-"))),ROUND(VALUE(SUBSTITUTE(実質収支比率等に係る経年分析!F$49,"▲","-")),2),NA())</f>
        <v>-1.54</v>
      </c>
      <c r="C21" s="134">
        <f>IF(ISNUMBER(VALUE(SUBSTITUTE(実質収支比率等に係る経年分析!G$49,"▲","-"))),ROUND(VALUE(SUBSTITUTE(実質収支比率等に係る経年分析!G$49,"▲","-")),2),NA())</f>
        <v>5.13</v>
      </c>
      <c r="D21" s="134">
        <f>IF(ISNUMBER(VALUE(SUBSTITUTE(実質収支比率等に係る経年分析!H$49,"▲","-"))),ROUND(VALUE(SUBSTITUTE(実質収支比率等に係る経年分析!H$49,"▲","-")),2),NA())</f>
        <v>-8.08</v>
      </c>
      <c r="E21" s="134">
        <f>IF(ISNUMBER(VALUE(SUBSTITUTE(実質収支比率等に係る経年分析!I$49,"▲","-"))),ROUND(VALUE(SUBSTITUTE(実質収支比率等に係る経年分析!I$49,"▲","-")),2),NA())</f>
        <v>0.01</v>
      </c>
      <c r="F21" s="134">
        <f>IF(ISNUMBER(VALUE(SUBSTITUTE(実質収支比率等に係る経年分析!J$49,"▲","-"))),ROUND(VALUE(SUBSTITUTE(実質収支比率等に係る経年分析!J$49,"▲","-")),2),NA())</f>
        <v>-1.01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0.28999999999999998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和気町墓園事業特別会計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和気町公共下水道事業特別会計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c r="A31" s="135" t="str">
        <f>IF(連結実質赤字比率に係る赤字・黒字の構成分析!C$39="",NA(),連結実質赤字比率に係る赤字・黒字の構成分析!C$39)</f>
        <v>和気町介護保険事業特別会計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0.59</v>
      </c>
    </row>
    <row r="32" spans="1:11">
      <c r="A32" s="135" t="str">
        <f>IF(連結実質赤字比率に係る赤字・黒字の構成分析!C$38="",NA(),連結実質赤字比率に係る赤字・黒字の構成分析!C$38)</f>
        <v>和気町和気鵜飼谷温泉事業特別会計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和気町国民健康保険特別会計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2.84</v>
      </c>
    </row>
    <row r="34" spans="1:16">
      <c r="A34" s="135" t="str">
        <f>IF(連結実質赤字比率に係る赤字・黒字の構成分析!C$36="",NA(),連結実質赤字比率に係る赤字・黒字の構成分析!C$36)</f>
        <v>和気町簡易水道事業会計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2.2200000000000002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3.66</v>
      </c>
    </row>
    <row r="36" spans="1:16">
      <c r="A36" s="135" t="str">
        <f>IF(連結実質赤字比率に係る赤字・黒字の構成分析!C$34="",NA(),連結実質赤字比率に係る赤字・黒字の構成分析!C$34)</f>
        <v>和気町上水道事業会計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4.2699999999999996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5.1100000000000003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1162</v>
      </c>
      <c r="E42" s="136"/>
      <c r="F42" s="136"/>
      <c r="G42" s="136">
        <f>'実質公債費比率（分子）の構造'!L$52</f>
        <v>1161</v>
      </c>
      <c r="H42" s="136"/>
      <c r="I42" s="136"/>
      <c r="J42" s="136">
        <f>'実質公債費比率（分子）の構造'!M$52</f>
        <v>1187</v>
      </c>
      <c r="K42" s="136"/>
      <c r="L42" s="136"/>
      <c r="M42" s="136">
        <f>'実質公債費比率（分子）の構造'!N$52</f>
        <v>1195</v>
      </c>
      <c r="N42" s="136"/>
      <c r="O42" s="136"/>
      <c r="P42" s="136">
        <f>'実質公債費比率（分子）の構造'!O$52</f>
        <v>1257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54</v>
      </c>
      <c r="C44" s="136"/>
      <c r="D44" s="136"/>
      <c r="E44" s="136">
        <f>'実質公債費比率（分子）の構造'!L$50</f>
        <v>53</v>
      </c>
      <c r="F44" s="136"/>
      <c r="G44" s="136"/>
      <c r="H44" s="136">
        <f>'実質公債費比率（分子）の構造'!M$50</f>
        <v>55</v>
      </c>
      <c r="I44" s="136"/>
      <c r="J44" s="136"/>
      <c r="K44" s="136">
        <f>'実質公債費比率（分子）の構造'!N$50</f>
        <v>46</v>
      </c>
      <c r="L44" s="136"/>
      <c r="M44" s="136"/>
      <c r="N44" s="136">
        <f>'実質公債費比率（分子）の構造'!O$50</f>
        <v>33</v>
      </c>
      <c r="O44" s="136"/>
      <c r="P44" s="136"/>
    </row>
    <row r="45" spans="1:16">
      <c r="A45" s="136" t="s">
        <v>54</v>
      </c>
      <c r="B45" s="136">
        <f>'実質公債費比率（分子）の構造'!K$49</f>
        <v>133</v>
      </c>
      <c r="C45" s="136"/>
      <c r="D45" s="136"/>
      <c r="E45" s="136">
        <f>'実質公債費比率（分子）の構造'!L$49</f>
        <v>108</v>
      </c>
      <c r="F45" s="136"/>
      <c r="G45" s="136"/>
      <c r="H45" s="136">
        <f>'実質公債費比率（分子）の構造'!M$49</f>
        <v>102</v>
      </c>
      <c r="I45" s="136"/>
      <c r="J45" s="136"/>
      <c r="K45" s="136">
        <f>'実質公債費比率（分子）の構造'!N$49</f>
        <v>88</v>
      </c>
      <c r="L45" s="136"/>
      <c r="M45" s="136"/>
      <c r="N45" s="136">
        <f>'実質公債費比率（分子）の構造'!O$49</f>
        <v>89</v>
      </c>
      <c r="O45" s="136"/>
      <c r="P45" s="136"/>
    </row>
    <row r="46" spans="1:16">
      <c r="A46" s="136" t="s">
        <v>55</v>
      </c>
      <c r="B46" s="136">
        <f>'実質公債費比率（分子）の構造'!K$48</f>
        <v>947</v>
      </c>
      <c r="C46" s="136"/>
      <c r="D46" s="136"/>
      <c r="E46" s="136">
        <f>'実質公債費比率（分子）の構造'!L$48</f>
        <v>954</v>
      </c>
      <c r="F46" s="136"/>
      <c r="G46" s="136"/>
      <c r="H46" s="136">
        <f>'実質公債費比率（分子）の構造'!M$48</f>
        <v>1002</v>
      </c>
      <c r="I46" s="136"/>
      <c r="J46" s="136"/>
      <c r="K46" s="136">
        <f>'実質公債費比率（分子）の構造'!N$48</f>
        <v>972</v>
      </c>
      <c r="L46" s="136"/>
      <c r="M46" s="136"/>
      <c r="N46" s="136">
        <f>'実質公債費比率（分子）の構造'!O$48</f>
        <v>994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890</v>
      </c>
      <c r="C49" s="136"/>
      <c r="D49" s="136"/>
      <c r="E49" s="136">
        <f>'実質公債費比率（分子）の構造'!L$45</f>
        <v>892</v>
      </c>
      <c r="F49" s="136"/>
      <c r="G49" s="136"/>
      <c r="H49" s="136">
        <f>'実質公債費比率（分子）の構造'!M$45</f>
        <v>932</v>
      </c>
      <c r="I49" s="136"/>
      <c r="J49" s="136"/>
      <c r="K49" s="136">
        <f>'実質公債費比率（分子）の構造'!N$45</f>
        <v>902</v>
      </c>
      <c r="L49" s="136"/>
      <c r="M49" s="136"/>
      <c r="N49" s="136">
        <f>'実質公債費比率（分子）の構造'!O$45</f>
        <v>856</v>
      </c>
      <c r="O49" s="136"/>
      <c r="P49" s="136"/>
    </row>
    <row r="50" spans="1:16">
      <c r="A50" s="136" t="s">
        <v>59</v>
      </c>
      <c r="B50" s="136" t="e">
        <f>NA()</f>
        <v>#N/A</v>
      </c>
      <c r="C50" s="136">
        <f>IF(ISNUMBER('実質公債費比率（分子）の構造'!K$53),'実質公債費比率（分子）の構造'!K$53,NA())</f>
        <v>862</v>
      </c>
      <c r="D50" s="136" t="e">
        <f>NA()</f>
        <v>#N/A</v>
      </c>
      <c r="E50" s="136" t="e">
        <f>NA()</f>
        <v>#N/A</v>
      </c>
      <c r="F50" s="136">
        <f>IF(ISNUMBER('実質公債費比率（分子）の構造'!L$53),'実質公債費比率（分子）の構造'!L$53,NA())</f>
        <v>846</v>
      </c>
      <c r="G50" s="136" t="e">
        <f>NA()</f>
        <v>#N/A</v>
      </c>
      <c r="H50" s="136" t="e">
        <f>NA()</f>
        <v>#N/A</v>
      </c>
      <c r="I50" s="136">
        <f>IF(ISNUMBER('実質公債費比率（分子）の構造'!M$53),'実質公債費比率（分子）の構造'!M$53,NA())</f>
        <v>904</v>
      </c>
      <c r="J50" s="136" t="e">
        <f>NA()</f>
        <v>#N/A</v>
      </c>
      <c r="K50" s="136" t="e">
        <f>NA()</f>
        <v>#N/A</v>
      </c>
      <c r="L50" s="136">
        <f>IF(ISNUMBER('実質公債費比率（分子）の構造'!N$53),'実質公債費比率（分子）の構造'!N$53,NA())</f>
        <v>813</v>
      </c>
      <c r="M50" s="136" t="e">
        <f>NA()</f>
        <v>#N/A</v>
      </c>
      <c r="N50" s="136" t="e">
        <f>NA()</f>
        <v>#N/A</v>
      </c>
      <c r="O50" s="136">
        <f>IF(ISNUMBER('実質公債費比率（分子）の構造'!O$53),'実質公債費比率（分子）の構造'!O$53,NA())</f>
        <v>715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12656</v>
      </c>
      <c r="E56" s="135"/>
      <c r="F56" s="135"/>
      <c r="G56" s="135">
        <f>'将来負担比率（分子）の構造'!J$51</f>
        <v>12273</v>
      </c>
      <c r="H56" s="135"/>
      <c r="I56" s="135"/>
      <c r="J56" s="135">
        <f>'将来負担比率（分子）の構造'!K$51</f>
        <v>12688</v>
      </c>
      <c r="K56" s="135"/>
      <c r="L56" s="135"/>
      <c r="M56" s="135">
        <f>'将来負担比率（分子）の構造'!L$51</f>
        <v>12263</v>
      </c>
      <c r="N56" s="135"/>
      <c r="O56" s="135"/>
      <c r="P56" s="135">
        <f>'将来負担比率（分子）の構造'!M$51</f>
        <v>12378</v>
      </c>
    </row>
    <row r="57" spans="1:16">
      <c r="A57" s="135" t="s">
        <v>35</v>
      </c>
      <c r="B57" s="135"/>
      <c r="C57" s="135"/>
      <c r="D57" s="135">
        <f>'将来負担比率（分子）の構造'!I$50</f>
        <v>1064</v>
      </c>
      <c r="E57" s="135"/>
      <c r="F57" s="135"/>
      <c r="G57" s="135">
        <f>'将来負担比率（分子）の構造'!J$50</f>
        <v>1034</v>
      </c>
      <c r="H57" s="135"/>
      <c r="I57" s="135"/>
      <c r="J57" s="135">
        <f>'将来負担比率（分子）の構造'!K$50</f>
        <v>1005</v>
      </c>
      <c r="K57" s="135"/>
      <c r="L57" s="135"/>
      <c r="M57" s="135">
        <f>'将来負担比率（分子）の構造'!L$50</f>
        <v>983</v>
      </c>
      <c r="N57" s="135"/>
      <c r="O57" s="135"/>
      <c r="P57" s="135">
        <f>'将来負担比率（分子）の構造'!M$50</f>
        <v>851</v>
      </c>
    </row>
    <row r="58" spans="1:16">
      <c r="A58" s="135" t="s">
        <v>34</v>
      </c>
      <c r="B58" s="135"/>
      <c r="C58" s="135"/>
      <c r="D58" s="135">
        <f>'将来負担比率（分子）の構造'!I$49</f>
        <v>2409</v>
      </c>
      <c r="E58" s="135"/>
      <c r="F58" s="135"/>
      <c r="G58" s="135">
        <f>'将来負担比率（分子）の構造'!J$49</f>
        <v>2634</v>
      </c>
      <c r="H58" s="135"/>
      <c r="I58" s="135"/>
      <c r="J58" s="135">
        <f>'将来負担比率（分子）の構造'!K$49</f>
        <v>3046</v>
      </c>
      <c r="K58" s="135"/>
      <c r="L58" s="135"/>
      <c r="M58" s="135">
        <f>'将来負担比率（分子）の構造'!L$49</f>
        <v>3135</v>
      </c>
      <c r="N58" s="135"/>
      <c r="O58" s="135"/>
      <c r="P58" s="135">
        <f>'将来負担比率（分子）の構造'!M$49</f>
        <v>3264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1512</v>
      </c>
      <c r="C62" s="135"/>
      <c r="D62" s="135"/>
      <c r="E62" s="135">
        <f>'将来負担比率（分子）の構造'!J$45</f>
        <v>1503</v>
      </c>
      <c r="F62" s="135"/>
      <c r="G62" s="135"/>
      <c r="H62" s="135">
        <f>'将来負担比率（分子）の構造'!K$45</f>
        <v>1354</v>
      </c>
      <c r="I62" s="135"/>
      <c r="J62" s="135"/>
      <c r="K62" s="135">
        <f>'将来負担比率（分子）の構造'!L$45</f>
        <v>1262</v>
      </c>
      <c r="L62" s="135"/>
      <c r="M62" s="135"/>
      <c r="N62" s="135">
        <f>'将来負担比率（分子）の構造'!M$45</f>
        <v>1238</v>
      </c>
      <c r="O62" s="135"/>
      <c r="P62" s="135"/>
    </row>
    <row r="63" spans="1:16">
      <c r="A63" s="135" t="s">
        <v>28</v>
      </c>
      <c r="B63" s="135">
        <f>'将来負担比率（分子）の構造'!I$44</f>
        <v>640</v>
      </c>
      <c r="C63" s="135"/>
      <c r="D63" s="135"/>
      <c r="E63" s="135">
        <f>'将来負担比率（分子）の構造'!J$44</f>
        <v>576</v>
      </c>
      <c r="F63" s="135"/>
      <c r="G63" s="135"/>
      <c r="H63" s="135">
        <f>'将来負担比率（分子）の構造'!K$44</f>
        <v>560</v>
      </c>
      <c r="I63" s="135"/>
      <c r="J63" s="135"/>
      <c r="K63" s="135">
        <f>'将来負担比率（分子）の構造'!L$44</f>
        <v>502</v>
      </c>
      <c r="L63" s="135"/>
      <c r="M63" s="135"/>
      <c r="N63" s="135">
        <f>'将来負担比率（分子）の構造'!M$44</f>
        <v>433</v>
      </c>
      <c r="O63" s="135"/>
      <c r="P63" s="135"/>
    </row>
    <row r="64" spans="1:16">
      <c r="A64" s="135" t="s">
        <v>27</v>
      </c>
      <c r="B64" s="135">
        <f>'将来負担比率（分子）の構造'!I$43</f>
        <v>11748</v>
      </c>
      <c r="C64" s="135"/>
      <c r="D64" s="135"/>
      <c r="E64" s="135">
        <f>'将来負担比率（分子）の構造'!J$43</f>
        <v>11233</v>
      </c>
      <c r="F64" s="135"/>
      <c r="G64" s="135"/>
      <c r="H64" s="135">
        <f>'将来負担比率（分子）の構造'!K$43</f>
        <v>10791</v>
      </c>
      <c r="I64" s="135"/>
      <c r="J64" s="135"/>
      <c r="K64" s="135">
        <f>'将来負担比率（分子）の構造'!L$43</f>
        <v>10306</v>
      </c>
      <c r="L64" s="135"/>
      <c r="M64" s="135"/>
      <c r="N64" s="135">
        <f>'将来負担比率（分子）の構造'!M$43</f>
        <v>9424</v>
      </c>
      <c r="O64" s="135"/>
      <c r="P64" s="135"/>
    </row>
    <row r="65" spans="1:16">
      <c r="A65" s="135" t="s">
        <v>26</v>
      </c>
      <c r="B65" s="135">
        <f>'将来負担比率（分子）の構造'!I$42</f>
        <v>755</v>
      </c>
      <c r="C65" s="135"/>
      <c r="D65" s="135"/>
      <c r="E65" s="135">
        <f>'将来負担比率（分子）の構造'!J$42</f>
        <v>665</v>
      </c>
      <c r="F65" s="135"/>
      <c r="G65" s="135"/>
      <c r="H65" s="135">
        <f>'将来負担比率（分子）の構造'!K$42</f>
        <v>613</v>
      </c>
      <c r="I65" s="135"/>
      <c r="J65" s="135"/>
      <c r="K65" s="135">
        <f>'将来負担比率（分子）の構造'!L$42</f>
        <v>594</v>
      </c>
      <c r="L65" s="135"/>
      <c r="M65" s="135"/>
      <c r="N65" s="135">
        <f>'将来負担比率（分子）の構造'!M$42</f>
        <v>633</v>
      </c>
      <c r="O65" s="135"/>
      <c r="P65" s="135"/>
    </row>
    <row r="66" spans="1:16">
      <c r="A66" s="135" t="s">
        <v>25</v>
      </c>
      <c r="B66" s="135">
        <f>'将来負担比率（分子）の構造'!I$41</f>
        <v>7132</v>
      </c>
      <c r="C66" s="135"/>
      <c r="D66" s="135"/>
      <c r="E66" s="135">
        <f>'将来負担比率（分子）の構造'!J$41</f>
        <v>8139</v>
      </c>
      <c r="F66" s="135"/>
      <c r="G66" s="135"/>
      <c r="H66" s="135">
        <f>'将来負担比率（分子）の構造'!K$41</f>
        <v>7963</v>
      </c>
      <c r="I66" s="135"/>
      <c r="J66" s="135"/>
      <c r="K66" s="135">
        <f>'将来負担比率（分子）の構造'!L$41</f>
        <v>7828</v>
      </c>
      <c r="L66" s="135"/>
      <c r="M66" s="135"/>
      <c r="N66" s="135">
        <f>'将来負担比率（分子）の構造'!M$41</f>
        <v>7656</v>
      </c>
      <c r="O66" s="135"/>
      <c r="P66" s="135"/>
    </row>
    <row r="67" spans="1:16">
      <c r="A67" s="135" t="s">
        <v>63</v>
      </c>
      <c r="B67" s="135" t="e">
        <f>NA()</f>
        <v>#N/A</v>
      </c>
      <c r="C67" s="135">
        <f>IF(ISNUMBER('将来負担比率（分子）の構造'!I$52), IF('将来負担比率（分子）の構造'!I$52 &lt; 0, 0, '将来負担比率（分子）の構造'!I$52), NA())</f>
        <v>5657</v>
      </c>
      <c r="D67" s="135" t="e">
        <f>NA()</f>
        <v>#N/A</v>
      </c>
      <c r="E67" s="135" t="e">
        <f>NA()</f>
        <v>#N/A</v>
      </c>
      <c r="F67" s="135">
        <f>IF(ISNUMBER('将来負担比率（分子）の構造'!J$52), IF('将来負担比率（分子）の構造'!J$52 &lt; 0, 0, '将来負担比率（分子）の構造'!J$52), NA())</f>
        <v>6175</v>
      </c>
      <c r="G67" s="135" t="e">
        <f>NA()</f>
        <v>#N/A</v>
      </c>
      <c r="H67" s="135" t="e">
        <f>NA()</f>
        <v>#N/A</v>
      </c>
      <c r="I67" s="135">
        <f>IF(ISNUMBER('将来負担比率（分子）の構造'!K$52), IF('将来負担比率（分子）の構造'!K$52 &lt; 0, 0, '将来負担比率（分子）の構造'!K$52), NA())</f>
        <v>4543</v>
      </c>
      <c r="J67" s="135" t="e">
        <f>NA()</f>
        <v>#N/A</v>
      </c>
      <c r="K67" s="135" t="e">
        <f>NA()</f>
        <v>#N/A</v>
      </c>
      <c r="L67" s="135">
        <f>IF(ISNUMBER('将来負担比率（分子）の構造'!L$52), IF('将来負担比率（分子）の構造'!L$52 &lt; 0, 0, '将来負担比率（分子）の構造'!L$52), NA())</f>
        <v>4111</v>
      </c>
      <c r="M67" s="135" t="e">
        <f>NA()</f>
        <v>#N/A</v>
      </c>
      <c r="N67" s="135" t="e">
        <f>NA()</f>
        <v>#N/A</v>
      </c>
      <c r="O67" s="135">
        <f>IF(ISNUMBER('将来負担比率（分子）の構造'!M$52), IF('将来負担比率（分子）の構造'!M$52 &lt; 0, 0, '将来負担比率（分子）の構造'!M$52), NA())</f>
        <v>2892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wake</cp:lastModifiedBy>
  <cp:lastPrinted>2015-04-28T00:15:01Z</cp:lastPrinted>
  <dcterms:created xsi:type="dcterms:W3CDTF">2015-02-17T07:26:55Z</dcterms:created>
  <dcterms:modified xsi:type="dcterms:W3CDTF">2017-03-08T05:45:01Z</dcterms:modified>
  <cp:category/>
</cp:coreProperties>
</file>