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産業振興課\鵜飼谷温泉関係\経営分析表\R1【岡山県市町村課：１月28日（木）提出期限】公営企業に係る「経営比較分析表（令和元年度決算）」の分析等について\16和気町\16和気町\"/>
    </mc:Choice>
  </mc:AlternateContent>
  <workbookProtection workbookAlgorithmName="SHA-512" workbookHashValue="2guDNLpwPpCYEd9dzeu0NZBdKHN8Z4g46vf+tMBANyfW6pYEkbeNMU5UMAEhIefAEz0NPvT7KrSUAObr2u2Ccw==" workbookSaltValue="GChLIAGdlYk9IYtyKA0fmw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ML52" i="4" l="1"/>
  <c r="IX52" i="4"/>
  <c r="BV76" i="4"/>
  <c r="FJ52" i="4"/>
  <c r="IX30" i="4"/>
  <c r="ML76" i="4"/>
  <c r="BV52" i="4"/>
  <c r="FJ30" i="4"/>
  <c r="IX76" i="4"/>
  <c r="BV30" i="4"/>
  <c r="C11" i="5"/>
  <c r="D11" i="5"/>
  <c r="E11" i="5"/>
  <c r="B11" i="5"/>
  <c r="EH52" i="4" l="1"/>
  <c r="LJ76" i="4"/>
  <c r="AT52" i="4"/>
  <c r="EH30" i="4"/>
  <c r="LJ52" i="4"/>
  <c r="AT30" i="4"/>
  <c r="HV76" i="4"/>
  <c r="HV52" i="4"/>
  <c r="AT76" i="4"/>
  <c r="HV30" i="4"/>
  <c r="GT76" i="4"/>
  <c r="R30" i="4"/>
  <c r="GT52" i="4"/>
  <c r="DF52" i="4"/>
  <c r="GT30" i="4"/>
  <c r="R76" i="4"/>
  <c r="KH76" i="4"/>
  <c r="R52" i="4"/>
  <c r="DF30" i="4"/>
  <c r="KH52" i="4"/>
  <c r="HH52" i="4"/>
  <c r="AF76" i="4"/>
  <c r="DT52" i="4"/>
  <c r="HH30" i="4"/>
  <c r="DT30" i="4"/>
  <c r="KV76" i="4"/>
  <c r="AF52" i="4"/>
  <c r="HH76" i="4"/>
  <c r="KV52" i="4"/>
  <c r="AF30" i="4"/>
  <c r="LX76" i="4"/>
  <c r="EV30" i="4"/>
  <c r="IJ76" i="4"/>
  <c r="LX52" i="4"/>
  <c r="BH30" i="4"/>
  <c r="IJ52" i="4"/>
  <c r="BH76" i="4"/>
  <c r="EV52" i="4"/>
  <c r="IJ30" i="4"/>
  <c r="BH52" i="4"/>
</calcChain>
</file>

<file path=xl/sharedStrings.xml><?xml version="1.0" encoding="utf-8"?>
<sst xmlns="http://schemas.openxmlformats.org/spreadsheetml/2006/main" count="301" uniqueCount="145">
  <si>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</si>
  <si>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</si>
  <si>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</si>
  <si>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</si>
  <si>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</si>
  <si>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</si>
  <si>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</si>
  <si>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</si>
  <si>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</si>
  <si>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</si>
  <si>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</si>
  <si>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</si>
  <si>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</si>
  <si>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</si>
  <si>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</si>
  <si>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</si>
  <si>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</si>
  <si>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</si>
  <si>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</si>
  <si>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</si>
  <si>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</si>
  <si>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</si>
  <si>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</si>
  <si>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</si>
  <si>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</si>
  <si>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</si>
  <si>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</si>
  <si>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</si>
  <si>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</si>
  <si>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</si>
  <si>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</si>
  <si>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</si>
  <si>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</si>
  <si>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</si>
  <si>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</si>
  <si>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</si>
  <si>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</si>
  <si>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</si>
  <si>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</si>
  <si>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</si>
  <si>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</si>
  <si>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</si>
  <si>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</si>
  <si>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</si>
  <si>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</si>
  <si>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</si>
  <si>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</si>
  <si>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</si>
  <si>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</si>
  <si>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</si>
  <si>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</si>
  <si>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</si>
  <si>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</si>
  <si>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</si>
  <si>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</si>
  <si>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</si>
  <si>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</si>
  <si>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</si>
  <si>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</si>
  <si>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</si>
  <si>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</si>
  <si>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</si>
  <si>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</si>
  <si>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</si>
  <si>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</si>
  <si>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</si>
  <si>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</si>
  <si>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</si>
  <si>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</si>
  <si>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</si>
  <si>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</si>
  <si>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</si>
  <si>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</si>
  <si>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</si>
  <si>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</si>
  <si>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</si>
  <si>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</si>
  <si>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</si>
  <si>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</si>
  <si>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</si>
  <si>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</si>
  <si>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</si>
  <si>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</si>
  <si>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</si>
  <si>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</si>
  <si>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</si>
  <si>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</si>
  <si>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</si>
  <si>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</si>
  <si>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</si>
  <si>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</si>
  <si>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</si>
  <si>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</si>
  <si>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</si>
  <si>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</si>
  <si>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</si>
  <si>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</si>
  <si>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</si>
  <si>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</si>
  <si>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</si>
  <si>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</si>
  <si>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</si>
  <si>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</si>
  <si>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</si>
  <si>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</si>
  <si>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</si>
  <si>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</si>
  <si>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</si>
  <si>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</si>
  <si>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</si>
  <si>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</si>
  <si>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</si>
  <si>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</si>
  <si>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</si>
  <si>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</si>
  <si>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</si>
  <si>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</si>
  <si>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</si>
  <si>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</si>
  <si>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</si>
  <si>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</si>
  <si>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</si>
  <si>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</si>
  <si>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</si>
  <si>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</si>
  <si>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岡山県　和気町</t>
  </si>
  <si>
    <t>和気鵜飼谷温泉</t>
  </si>
  <si>
    <t>法非適用</t>
  </si>
  <si>
    <t>観光施設事業</t>
  </si>
  <si>
    <t>休養宿泊施設</t>
  </si>
  <si>
    <t>Ａ２Ｂ１</t>
  </si>
  <si>
    <t>非設置</t>
  </si>
  <si>
    <t>該当数値なし</t>
  </si>
  <si>
    <t>導入なし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</si>
  <si>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</si>
  <si>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</si>
  <si>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</si>
  <si>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</si>
  <si>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</si>
  <si>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</si>
  <si>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</si>
  <si>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収益等の状況が昨年度よりやや増加しているのは、利用数が横ばいであるが、料金改定により客単価の増加である。年度終盤には、新型コロナウイルスの影響により、キャンセルが相次ぎ、収支状況に多大な影響を及ぼした。引き続き厳しい経営状況であることには変わりはないが、サービスの低下にならないよう、収支のバランスを追求し健全運営を目差す。</t>
    <rPh sb="0" eb="2">
      <t>シュウエキ</t>
    </rPh>
    <rPh sb="2" eb="3">
      <t>トウ</t>
    </rPh>
    <rPh sb="4" eb="6">
      <t>ジョウキョウ</t>
    </rPh>
    <rPh sb="7" eb="10">
      <t>サクネンド</t>
    </rPh>
    <rPh sb="14" eb="16">
      <t>ゾウカ</t>
    </rPh>
    <rPh sb="23" eb="25">
      <t>リヨウ</t>
    </rPh>
    <rPh sb="25" eb="26">
      <t>スウ</t>
    </rPh>
    <rPh sb="27" eb="28">
      <t>ヨコ</t>
    </rPh>
    <rPh sb="35" eb="37">
      <t>リョウキン</t>
    </rPh>
    <rPh sb="37" eb="39">
      <t>カイテイ</t>
    </rPh>
    <rPh sb="42" eb="45">
      <t>キャクタンカ</t>
    </rPh>
    <rPh sb="46" eb="48">
      <t>ゾウカ</t>
    </rPh>
    <rPh sb="52" eb="53">
      <t>ネン</t>
    </rPh>
    <rPh sb="53" eb="54">
      <t>ド</t>
    </rPh>
    <rPh sb="54" eb="56">
      <t>シュウバン</t>
    </rPh>
    <rPh sb="59" eb="61">
      <t>シンガタ</t>
    </rPh>
    <rPh sb="69" eb="71">
      <t>エイキョウ</t>
    </rPh>
    <rPh sb="81" eb="83">
      <t>アイツ</t>
    </rPh>
    <rPh sb="85" eb="87">
      <t>シュウシ</t>
    </rPh>
    <rPh sb="87" eb="89">
      <t>ジョウキョウ</t>
    </rPh>
    <rPh sb="90" eb="92">
      <t>タダイ</t>
    </rPh>
    <rPh sb="93" eb="95">
      <t>エイキョウ</t>
    </rPh>
    <rPh sb="96" eb="97">
      <t>オヨ</t>
    </rPh>
    <rPh sb="101" eb="102">
      <t>ヒ</t>
    </rPh>
    <rPh sb="103" eb="104">
      <t>ツヅ</t>
    </rPh>
    <rPh sb="105" eb="106">
      <t>キビ</t>
    </rPh>
    <rPh sb="108" eb="110">
      <t>ケイエイ</t>
    </rPh>
    <rPh sb="110" eb="112">
      <t>ジョウキョウ</t>
    </rPh>
    <rPh sb="119" eb="120">
      <t>カ</t>
    </rPh>
    <rPh sb="132" eb="134">
      <t>テイカ</t>
    </rPh>
    <rPh sb="142" eb="144">
      <t>シュウシ</t>
    </rPh>
    <rPh sb="150" eb="152">
      <t>ツイキュウ</t>
    </rPh>
    <rPh sb="153" eb="155">
      <t>ケンゼン</t>
    </rPh>
    <rPh sb="155" eb="157">
      <t>ウンエイ</t>
    </rPh>
    <rPh sb="158" eb="160">
      <t>メザ</t>
    </rPh>
    <phoneticPr fontId="5"/>
  </si>
  <si>
    <t>築２５年が経過し、修繕に関する支出は増加傾向にある。
お客様の利用形態は時代により急激に変化していることから、施設の大規模改修の検討をしているが、莫大な費用がかかるため補助金等を有効活用し、利用者により良い環境を提供できるよう努めたい。</t>
    <rPh sb="0" eb="1">
      <t>チク</t>
    </rPh>
    <rPh sb="3" eb="4">
      <t>ネン</t>
    </rPh>
    <rPh sb="5" eb="7">
      <t>ケイカ</t>
    </rPh>
    <rPh sb="9" eb="11">
      <t>シュウゼン</t>
    </rPh>
    <rPh sb="12" eb="13">
      <t>カン</t>
    </rPh>
    <rPh sb="15" eb="17">
      <t>シシュツ</t>
    </rPh>
    <rPh sb="18" eb="20">
      <t>ゾウカ</t>
    </rPh>
    <rPh sb="20" eb="22">
      <t>ケイコウ</t>
    </rPh>
    <rPh sb="28" eb="30">
      <t>キャクサマ</t>
    </rPh>
    <rPh sb="31" eb="33">
      <t>リヨウ</t>
    </rPh>
    <rPh sb="33" eb="35">
      <t>ケイタイ</t>
    </rPh>
    <rPh sb="36" eb="38">
      <t>ジダイ</t>
    </rPh>
    <rPh sb="41" eb="43">
      <t>キュウゲキ</t>
    </rPh>
    <rPh sb="44" eb="46">
      <t>ヘンカ</t>
    </rPh>
    <rPh sb="55" eb="57">
      <t>シセツ</t>
    </rPh>
    <rPh sb="58" eb="61">
      <t>ダイキボ</t>
    </rPh>
    <rPh sb="61" eb="63">
      <t>カイシュウ</t>
    </rPh>
    <rPh sb="64" eb="66">
      <t>ケントウ</t>
    </rPh>
    <rPh sb="73" eb="75">
      <t>バクダイ</t>
    </rPh>
    <rPh sb="76" eb="78">
      <t>ヒヨウ</t>
    </rPh>
    <rPh sb="84" eb="87">
      <t>ホジョキン</t>
    </rPh>
    <rPh sb="87" eb="88">
      <t>トウ</t>
    </rPh>
    <rPh sb="89" eb="91">
      <t>ユウコウ</t>
    </rPh>
    <rPh sb="91" eb="93">
      <t>カツヨウ</t>
    </rPh>
    <rPh sb="95" eb="98">
      <t>リヨウシャ</t>
    </rPh>
    <rPh sb="101" eb="102">
      <t>ヨ</t>
    </rPh>
    <rPh sb="103" eb="105">
      <t>カンキョウ</t>
    </rPh>
    <rPh sb="106" eb="108">
      <t>テイキョウ</t>
    </rPh>
    <rPh sb="113" eb="114">
      <t>ツト</t>
    </rPh>
    <phoneticPr fontId="5"/>
  </si>
  <si>
    <t>利用者数は近年横ばいであったが、ふるさと納税等の事業において宿泊プランを提供したことにより、かなりの利用があった。料金改定により単価が増加したことにより、客室アメニティーの充実を図り、更にお客様のニーズにあった商品の提供を行った。引き続き研究していく。</t>
    <rPh sb="0" eb="2">
      <t>リヨウ</t>
    </rPh>
    <rPh sb="2" eb="3">
      <t>シャ</t>
    </rPh>
    <rPh sb="3" eb="4">
      <t>スウ</t>
    </rPh>
    <rPh sb="5" eb="7">
      <t>キンネン</t>
    </rPh>
    <rPh sb="7" eb="8">
      <t>ヨコ</t>
    </rPh>
    <rPh sb="20" eb="22">
      <t>ノウゼイ</t>
    </rPh>
    <rPh sb="22" eb="23">
      <t>トウ</t>
    </rPh>
    <rPh sb="24" eb="26">
      <t>ジギョウ</t>
    </rPh>
    <rPh sb="30" eb="32">
      <t>シュクハク</t>
    </rPh>
    <rPh sb="36" eb="38">
      <t>テイキョウ</t>
    </rPh>
    <rPh sb="50" eb="52">
      <t>リヨウ</t>
    </rPh>
    <rPh sb="57" eb="59">
      <t>リョウキン</t>
    </rPh>
    <rPh sb="59" eb="61">
      <t>カイテイ</t>
    </rPh>
    <rPh sb="67" eb="69">
      <t>ゾウカ</t>
    </rPh>
    <rPh sb="77" eb="79">
      <t>キャクシツ</t>
    </rPh>
    <rPh sb="86" eb="88">
      <t>ジュウジツ</t>
    </rPh>
    <rPh sb="89" eb="90">
      <t>ハカ</t>
    </rPh>
    <rPh sb="92" eb="93">
      <t>サラ</t>
    </rPh>
    <rPh sb="95" eb="97">
      <t>キャクサマ</t>
    </rPh>
    <rPh sb="105" eb="107">
      <t>ショウヒン</t>
    </rPh>
    <rPh sb="108" eb="110">
      <t>テイキョウ</t>
    </rPh>
    <rPh sb="111" eb="112">
      <t>オコナ</t>
    </rPh>
    <rPh sb="115" eb="116">
      <t>ヒ</t>
    </rPh>
    <rPh sb="117" eb="118">
      <t>ツヅ</t>
    </rPh>
    <rPh sb="119" eb="121">
      <t>ケンキュウ</t>
    </rPh>
    <phoneticPr fontId="5"/>
  </si>
  <si>
    <t>令和元年度においては、良好な年間収支で考えていたが、新型コロナウイルスの影響が年度後半にあり激減した。
宿泊・温泉等の利用料を見直しを行い、お客様の満足度を上昇させる対応を行ってきた。コロナ禍であるが、施設内各部門での収支を研究し、更なる経営改善を図り成果を上げる。</t>
    <rPh sb="0" eb="2">
      <t>レイワ</t>
    </rPh>
    <rPh sb="2" eb="4">
      <t>ガンネン</t>
    </rPh>
    <rPh sb="4" eb="5">
      <t>ド</t>
    </rPh>
    <rPh sb="11" eb="13">
      <t>リョウコウ</t>
    </rPh>
    <rPh sb="14" eb="16">
      <t>ネンカン</t>
    </rPh>
    <rPh sb="16" eb="18">
      <t>シュウシ</t>
    </rPh>
    <rPh sb="19" eb="20">
      <t>カンガ</t>
    </rPh>
    <rPh sb="26" eb="28">
      <t>シンガタ</t>
    </rPh>
    <rPh sb="36" eb="38">
      <t>エイキョウ</t>
    </rPh>
    <rPh sb="39" eb="41">
      <t>ネンド</t>
    </rPh>
    <rPh sb="41" eb="43">
      <t>コウハン</t>
    </rPh>
    <rPh sb="46" eb="48">
      <t>ゲキゲン</t>
    </rPh>
    <rPh sb="52" eb="54">
      <t>シュクハク</t>
    </rPh>
    <rPh sb="55" eb="57">
      <t>オンセン</t>
    </rPh>
    <rPh sb="57" eb="58">
      <t>トウ</t>
    </rPh>
    <rPh sb="59" eb="62">
      <t>リヨウリョウ</t>
    </rPh>
    <rPh sb="63" eb="65">
      <t>ミナオ</t>
    </rPh>
    <rPh sb="67" eb="68">
      <t>オコナ</t>
    </rPh>
    <rPh sb="71" eb="73">
      <t>キャクサマ</t>
    </rPh>
    <rPh sb="74" eb="77">
      <t>マンゾクド</t>
    </rPh>
    <rPh sb="78" eb="80">
      <t>ジョウショウ</t>
    </rPh>
    <rPh sb="83" eb="85">
      <t>タイオウ</t>
    </rPh>
    <rPh sb="86" eb="87">
      <t>オコナ</t>
    </rPh>
    <rPh sb="95" eb="96">
      <t>カ</t>
    </rPh>
    <rPh sb="101" eb="103">
      <t>シセツ</t>
    </rPh>
    <rPh sb="103" eb="104">
      <t>ナイ</t>
    </rPh>
    <rPh sb="104" eb="107">
      <t>カクブモン</t>
    </rPh>
    <rPh sb="109" eb="111">
      <t>シュウシ</t>
    </rPh>
    <rPh sb="112" eb="114">
      <t>ケンキュウ</t>
    </rPh>
    <rPh sb="116" eb="117">
      <t>サラ</t>
    </rPh>
    <rPh sb="119" eb="121">
      <t>ケイエイ</t>
    </rPh>
    <rPh sb="121" eb="123">
      <t>カイゼン</t>
    </rPh>
    <rPh sb="124" eb="125">
      <t>ハカ</t>
    </rPh>
    <rPh sb="126" eb="128">
      <t>セイカ</t>
    </rPh>
    <rPh sb="129" eb="130">
      <t>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</si>
</sst>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1" fontId="0" fillId="0" borderId="5" xfId="1" applyNumberFormat="1" applyFont="1" applyBorder="1" applyAlignment="1">
      <alignment vertical="center" shrinkToFit="1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2087</c:v>
                </c:pt>
                <c:pt idx="2">
                  <c:v>381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4F-40A8-B9B1-1E5F7F6C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43472"/>
        <c:axId val="144643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503</c:v>
                </c:pt>
                <c:pt idx="1">
                  <c:v>457</c:v>
                </c:pt>
                <c:pt idx="2">
                  <c:v>1153</c:v>
                </c:pt>
                <c:pt idx="3">
                  <c:v>438</c:v>
                </c:pt>
                <c:pt idx="4">
                  <c:v>677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4F-40A8-B9B1-1E5F7F6C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3472"/>
        <c:axId val="144643864"/>
      </c:lineChart>
      <c:catAx>
        <c:axId val="144643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4643864"/>
        <c:crosses val="autoZero"/>
        <c:auto val="1"/>
        <c:lblAlgn val="ctr"/>
        <c:lblOffset val="100"/>
        <c:noMultiLvlLbl val="1"/>
      </c:catAx>
      <c:valAx>
        <c:axId val="144643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4643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7.3</c:v>
                </c:pt>
                <c:pt idx="2">
                  <c:v>1.2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94-4E73-BC5B-20E046BE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44648"/>
        <c:axId val="14464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</c:v>
                </c:pt>
                <c:pt idx="1">
                  <c:v>21.8</c:v>
                </c:pt>
                <c:pt idx="2">
                  <c:v>15.7</c:v>
                </c:pt>
                <c:pt idx="3">
                  <c:v>7.6</c:v>
                </c:pt>
                <c:pt idx="4">
                  <c:v>28.9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94-4E73-BC5B-20E046BE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4648"/>
        <c:axId val="144645040"/>
      </c:lineChart>
      <c:catAx>
        <c:axId val="144644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4645040"/>
        <c:crosses val="autoZero"/>
        <c:auto val="1"/>
        <c:lblAlgn val="ctr"/>
        <c:lblOffset val="100"/>
        <c:noMultiLvlLbl val="1"/>
      </c:catAx>
      <c:valAx>
        <c:axId val="14464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644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107.7</c:v>
                </c:pt>
                <c:pt idx="2">
                  <c:v>92.2</c:v>
                </c:pt>
                <c:pt idx="3">
                  <c:v>97</c:v>
                </c:pt>
                <c:pt idx="4">
                  <c:v>97.5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E3-4709-B0B3-180EB1C0E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45824"/>
        <c:axId val="14464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83.9</c:v>
                </c:pt>
                <c:pt idx="2">
                  <c:v>154.5</c:v>
                </c:pt>
                <c:pt idx="3">
                  <c:v>159.9</c:v>
                </c:pt>
                <c:pt idx="4">
                  <c:v>124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E3-4709-B0B3-180EB1C0E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5824"/>
        <c:axId val="144646216"/>
      </c:lineChart>
      <c:catAx>
        <c:axId val="144645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4646216"/>
        <c:crosses val="autoZero"/>
        <c:auto val="1"/>
        <c:lblAlgn val="ctr"/>
        <c:lblOffset val="100"/>
        <c:noMultiLvlLbl val="1"/>
      </c:catAx>
      <c:valAx>
        <c:axId val="14464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645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-6017</c:v>
                </c:pt>
                <c:pt idx="1">
                  <c:v>27480</c:v>
                </c:pt>
                <c:pt idx="2">
                  <c:v>-30344</c:v>
                </c:pt>
                <c:pt idx="3">
                  <c:v>-10765</c:v>
                </c:pt>
                <c:pt idx="4">
                  <c:v>-6894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E-4371-B0F0-0E237251D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47000"/>
        <c:axId val="14464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9064</c:v>
                </c:pt>
                <c:pt idx="1">
                  <c:v>2276</c:v>
                </c:pt>
                <c:pt idx="2">
                  <c:v>-8016</c:v>
                </c:pt>
                <c:pt idx="3">
                  <c:v>7024</c:v>
                </c:pt>
                <c:pt idx="4">
                  <c:v>3003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E-4371-B0F0-0E237251D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7000"/>
        <c:axId val="144647392"/>
      </c:lineChart>
      <c:catAx>
        <c:axId val="144647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4647392"/>
        <c:crosses val="autoZero"/>
        <c:auto val="1"/>
        <c:lblAlgn val="ctr"/>
        <c:lblOffset val="100"/>
        <c:noMultiLvlLbl val="1"/>
      </c:catAx>
      <c:valAx>
        <c:axId val="14464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4647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-3.1</c:v>
                </c:pt>
                <c:pt idx="1">
                  <c:v>-0.8</c:v>
                </c:pt>
                <c:pt idx="2">
                  <c:v>-11.3</c:v>
                </c:pt>
                <c:pt idx="3">
                  <c:v>-4.3</c:v>
                </c:pt>
                <c:pt idx="4">
                  <c:v>-3.3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68-4220-A9C2-4FBFF1433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49744"/>
        <c:axId val="21005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20.399999999999999</c:v>
                </c:pt>
                <c:pt idx="1">
                  <c:v>17.2</c:v>
                </c:pt>
                <c:pt idx="2">
                  <c:v>15.2</c:v>
                </c:pt>
                <c:pt idx="3">
                  <c:v>-279.7</c:v>
                </c:pt>
                <c:pt idx="4">
                  <c:v>13.8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68-4220-A9C2-4FBFF1433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9744"/>
        <c:axId val="210056768"/>
      </c:lineChart>
      <c:catAx>
        <c:axId val="144649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0056768"/>
        <c:crosses val="autoZero"/>
        <c:auto val="1"/>
        <c:lblAlgn val="ctr"/>
        <c:lblOffset val="100"/>
        <c:noMultiLvlLbl val="1"/>
      </c:catAx>
      <c:valAx>
        <c:axId val="21005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649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18.5</c:v>
                </c:pt>
                <c:pt idx="1">
                  <c:v>18.2</c:v>
                </c:pt>
                <c:pt idx="2">
                  <c:v>19.7</c:v>
                </c:pt>
                <c:pt idx="3">
                  <c:v>21</c:v>
                </c:pt>
                <c:pt idx="4">
                  <c:v>11.3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4B-402A-B50C-52BA8568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57944"/>
        <c:axId val="21005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29.3</c:v>
                </c:pt>
                <c:pt idx="1">
                  <c:v>30.2</c:v>
                </c:pt>
                <c:pt idx="2">
                  <c:v>28</c:v>
                </c:pt>
                <c:pt idx="3">
                  <c:v>26.1</c:v>
                </c:pt>
                <c:pt idx="4">
                  <c:v>28.6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4B-402A-B50C-52BA8568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57944"/>
        <c:axId val="210058336"/>
      </c:lineChart>
      <c:catAx>
        <c:axId val="210057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0058336"/>
        <c:crosses val="autoZero"/>
        <c:auto val="1"/>
        <c:lblAlgn val="ctr"/>
        <c:lblOffset val="100"/>
        <c:noMultiLvlLbl val="1"/>
      </c:catAx>
      <c:valAx>
        <c:axId val="21005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0057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29.5</c:v>
                </c:pt>
                <c:pt idx="2">
                  <c:v>30.4</c:v>
                </c:pt>
                <c:pt idx="3">
                  <c:v>28.2</c:v>
                </c:pt>
                <c:pt idx="4">
                  <c:v>27.2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AA-4BA5-BC8E-D21463748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57552"/>
        <c:axId val="21005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31.6</c:v>
                </c:pt>
                <c:pt idx="1">
                  <c:v>33.1</c:v>
                </c:pt>
                <c:pt idx="2">
                  <c:v>33.799999999999997</c:v>
                </c:pt>
                <c:pt idx="3">
                  <c:v>31.6</c:v>
                </c:pt>
                <c:pt idx="4">
                  <c:v>26.8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AA-4BA5-BC8E-D21463748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57552"/>
        <c:axId val="210059120"/>
      </c:lineChart>
      <c:catAx>
        <c:axId val="210057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0059120"/>
        <c:crosses val="autoZero"/>
        <c:auto val="1"/>
        <c:lblAlgn val="ctr"/>
        <c:lblOffset val="100"/>
        <c:noMultiLvlLbl val="1"/>
      </c:catAx>
      <c:valAx>
        <c:axId val="21005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0057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5</c:v>
                </c:pt>
                <c:pt idx="2">
                  <c:v>5.0999999999999996</c:v>
                </c:pt>
                <c:pt idx="3">
                  <c:v>5.0999999999999996</c:v>
                </c:pt>
                <c:pt idx="4">
                  <c:v>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8C-403B-A264-CAB0AD333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59904"/>
        <c:axId val="21006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484.4</c:v>
                </c:pt>
                <c:pt idx="1">
                  <c:v>94.3</c:v>
                </c:pt>
                <c:pt idx="2">
                  <c:v>39.6</c:v>
                </c:pt>
                <c:pt idx="3">
                  <c:v>34.9</c:v>
                </c:pt>
                <c:pt idx="4">
                  <c:v>32.1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8C-403B-A264-CAB0AD333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59904"/>
        <c:axId val="210060296"/>
      </c:lineChart>
      <c:catAx>
        <c:axId val="210059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0060296"/>
        <c:crosses val="autoZero"/>
        <c:auto val="1"/>
        <c:lblAlgn val="ctr"/>
        <c:lblOffset val="100"/>
        <c:noMultiLvlLbl val="1"/>
      </c:catAx>
      <c:valAx>
        <c:axId val="21006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0059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9-474D-8E79-AA47C0D5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61080"/>
        <c:axId val="21006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9-474D-8E79-AA47C0D5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61080"/>
        <c:axId val="210061472"/>
      </c:lineChart>
      <c:catAx>
        <c:axId val="210061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0061472"/>
        <c:crosses val="autoZero"/>
        <c:auto val="1"/>
        <c:lblAlgn val="ctr"/>
        <c:lblOffset val="100"/>
        <c:noMultiLvlLbl val="1"/>
      </c:catAx>
      <c:valAx>
        <c:axId val="21006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0061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F2-4E18-9F30-F77A2DF7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62256"/>
        <c:axId val="210062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F2-4E18-9F30-F77A2DF7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62256"/>
        <c:axId val="210062648"/>
      </c:lineChart>
      <c:catAx>
        <c:axId val="210062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10062648"/>
        <c:crosses val="autoZero"/>
        <c:auto val="1"/>
        <c:lblAlgn val="ctr"/>
        <c:lblOffset val="100"/>
        <c:noMultiLvlLbl val="1"/>
      </c:catAx>
      <c:valAx>
        <c:axId val="210062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0062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5.3E-3</c:v>
                </c:pt>
                <c:pt idx="1">
                  <c:v>5.0000000000000001E-3</c:v>
                </c:pt>
                <c:pt idx="2">
                  <c:v>4.8999999999999998E-3</c:v>
                </c:pt>
                <c:pt idx="3">
                  <c:v>5.1999999999999998E-3</c:v>
                </c:pt>
                <c:pt idx="4">
                  <c:v>9.4000000000000004E-3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B5-4D70-8D3D-D24DF58C4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63432"/>
        <c:axId val="2100638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2.3E-3</c:v>
                </c:pt>
                <c:pt idx="1">
                  <c:v>2.3E-3</c:v>
                </c:pt>
                <c:pt idx="2">
                  <c:v>2.2000000000000001E-3</c:v>
                </c:pt>
                <c:pt idx="3">
                  <c:v>2.0999999999999999E-3</c:v>
                </c:pt>
                <c:pt idx="4">
                  <c:v>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B5-4D70-8D3D-D24DF58C4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9352"/>
        <c:axId val="210064216"/>
      </c:lineChart>
      <c:catAx>
        <c:axId val="21006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0063824"/>
        <c:crosses val="autoZero"/>
        <c:auto val="1"/>
        <c:lblAlgn val="ctr"/>
        <c:lblOffset val="100"/>
        <c:noMultiLvlLbl val="1"/>
      </c:catAx>
      <c:valAx>
        <c:axId val="21006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0063432"/>
        <c:crosses val="autoZero"/>
        <c:crossBetween val="between"/>
      </c:valAx>
      <c:valAx>
        <c:axId val="210064216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44649352"/>
        <c:crosses val="max"/>
        <c:crossBetween val="between"/>
      </c:valAx>
      <c:catAx>
        <c:axId val="144649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64216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=""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=""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=""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=""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=""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=""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=""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【9,038】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【△10,941】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【△11.7】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FA50" zoomScale="70" zoomScaleNormal="70" zoomScaleSheetLayoutView="70" workbookViewId="0">
      <selection activeCell="NI66" sqref="NI66:NW8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  <c r="IY2" s="84"/>
      <c r="IZ2" s="84"/>
      <c r="JA2" s="84"/>
      <c r="JB2" s="84"/>
      <c r="JC2" s="84"/>
      <c r="JD2" s="84"/>
      <c r="JE2" s="84"/>
      <c r="JF2" s="84"/>
      <c r="JG2" s="84"/>
      <c r="JH2" s="84"/>
      <c r="JI2" s="84"/>
      <c r="JJ2" s="84"/>
      <c r="JK2" s="84"/>
      <c r="JL2" s="84"/>
      <c r="JM2" s="84"/>
      <c r="JN2" s="84"/>
      <c r="JO2" s="84"/>
      <c r="JP2" s="84"/>
      <c r="JQ2" s="84"/>
      <c r="JR2" s="84"/>
      <c r="JS2" s="84"/>
      <c r="JT2" s="84"/>
      <c r="JU2" s="84"/>
      <c r="JV2" s="84"/>
      <c r="JW2" s="84"/>
      <c r="JX2" s="84"/>
      <c r="JY2" s="84"/>
      <c r="JZ2" s="84"/>
      <c r="KA2" s="84"/>
      <c r="KB2" s="84"/>
      <c r="KC2" s="84"/>
      <c r="KD2" s="84"/>
      <c r="KE2" s="84"/>
      <c r="KF2" s="84"/>
      <c r="KG2" s="84"/>
      <c r="KH2" s="84"/>
      <c r="KI2" s="84"/>
      <c r="KJ2" s="84"/>
      <c r="KK2" s="84"/>
      <c r="KL2" s="84"/>
      <c r="KM2" s="84"/>
      <c r="KN2" s="84"/>
      <c r="KO2" s="84"/>
      <c r="KP2" s="84"/>
      <c r="KQ2" s="84"/>
      <c r="KR2" s="84"/>
      <c r="KS2" s="84"/>
      <c r="KT2" s="84"/>
      <c r="KU2" s="84"/>
      <c r="KV2" s="84"/>
      <c r="KW2" s="84"/>
      <c r="KX2" s="84"/>
      <c r="KY2" s="84"/>
      <c r="KZ2" s="84"/>
      <c r="LA2" s="84"/>
      <c r="LB2" s="84"/>
      <c r="LC2" s="84"/>
      <c r="LD2" s="84"/>
      <c r="LE2" s="84"/>
      <c r="LF2" s="84"/>
      <c r="LG2" s="84"/>
      <c r="LH2" s="84"/>
      <c r="LI2" s="84"/>
      <c r="LJ2" s="84"/>
      <c r="LK2" s="84"/>
      <c r="LL2" s="84"/>
      <c r="LM2" s="84"/>
      <c r="LN2" s="84"/>
      <c r="LO2" s="84"/>
      <c r="LP2" s="84"/>
      <c r="LQ2" s="84"/>
      <c r="LR2" s="84"/>
      <c r="LS2" s="84"/>
      <c r="LT2" s="84"/>
      <c r="LU2" s="84"/>
      <c r="LV2" s="84"/>
      <c r="LW2" s="84"/>
      <c r="LX2" s="84"/>
      <c r="LY2" s="84"/>
      <c r="LZ2" s="84"/>
      <c r="MA2" s="84"/>
      <c r="MB2" s="84"/>
      <c r="MC2" s="84"/>
      <c r="MD2" s="84"/>
      <c r="ME2" s="84"/>
      <c r="MF2" s="84"/>
      <c r="MG2" s="84"/>
      <c r="MH2" s="84"/>
      <c r="MI2" s="84"/>
      <c r="MJ2" s="84"/>
      <c r="MK2" s="84"/>
      <c r="ML2" s="84"/>
      <c r="MM2" s="84"/>
      <c r="MN2" s="84"/>
      <c r="MO2" s="84"/>
      <c r="MP2" s="84"/>
      <c r="MQ2" s="84"/>
      <c r="MR2" s="84"/>
      <c r="MS2" s="84"/>
      <c r="MT2" s="84"/>
      <c r="MU2" s="84"/>
      <c r="MV2" s="84"/>
      <c r="MW2" s="84"/>
      <c r="MX2" s="84"/>
      <c r="MY2" s="84"/>
      <c r="MZ2" s="84"/>
      <c r="NA2" s="84"/>
      <c r="NB2" s="84"/>
      <c r="NC2" s="84"/>
      <c r="ND2" s="84"/>
      <c r="NE2" s="84"/>
      <c r="NF2" s="84"/>
      <c r="NG2" s="84"/>
      <c r="NH2" s="84"/>
      <c r="NI2" s="84"/>
      <c r="NJ2" s="84"/>
      <c r="NK2" s="84"/>
      <c r="NL2" s="84"/>
      <c r="NM2" s="84"/>
      <c r="NN2" s="84"/>
      <c r="NO2" s="84"/>
      <c r="NP2" s="84"/>
      <c r="NQ2" s="84"/>
      <c r="NR2" s="84"/>
      <c r="NS2" s="84"/>
      <c r="NT2" s="84"/>
      <c r="NU2" s="84"/>
      <c r="NV2" s="84"/>
      <c r="NW2" s="84"/>
    </row>
    <row r="3" spans="1:387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  <c r="IY3" s="84"/>
      <c r="IZ3" s="84"/>
      <c r="JA3" s="84"/>
      <c r="JB3" s="84"/>
      <c r="JC3" s="84"/>
      <c r="JD3" s="84"/>
      <c r="JE3" s="84"/>
      <c r="JF3" s="84"/>
      <c r="JG3" s="84"/>
      <c r="JH3" s="84"/>
      <c r="JI3" s="84"/>
      <c r="JJ3" s="84"/>
      <c r="JK3" s="84"/>
      <c r="JL3" s="84"/>
      <c r="JM3" s="84"/>
      <c r="JN3" s="84"/>
      <c r="JO3" s="84"/>
      <c r="JP3" s="84"/>
      <c r="JQ3" s="84"/>
      <c r="JR3" s="84"/>
      <c r="JS3" s="84"/>
      <c r="JT3" s="84"/>
      <c r="JU3" s="84"/>
      <c r="JV3" s="84"/>
      <c r="JW3" s="84"/>
      <c r="JX3" s="84"/>
      <c r="JY3" s="84"/>
      <c r="JZ3" s="84"/>
      <c r="KA3" s="84"/>
      <c r="KB3" s="84"/>
      <c r="KC3" s="84"/>
      <c r="KD3" s="84"/>
      <c r="KE3" s="84"/>
      <c r="KF3" s="84"/>
      <c r="KG3" s="84"/>
      <c r="KH3" s="84"/>
      <c r="KI3" s="84"/>
      <c r="KJ3" s="84"/>
      <c r="KK3" s="84"/>
      <c r="KL3" s="84"/>
      <c r="KM3" s="84"/>
      <c r="KN3" s="84"/>
      <c r="KO3" s="84"/>
      <c r="KP3" s="84"/>
      <c r="KQ3" s="84"/>
      <c r="KR3" s="84"/>
      <c r="KS3" s="84"/>
      <c r="KT3" s="84"/>
      <c r="KU3" s="84"/>
      <c r="KV3" s="84"/>
      <c r="KW3" s="84"/>
      <c r="KX3" s="84"/>
      <c r="KY3" s="84"/>
      <c r="KZ3" s="84"/>
      <c r="LA3" s="84"/>
      <c r="LB3" s="84"/>
      <c r="LC3" s="84"/>
      <c r="LD3" s="84"/>
      <c r="LE3" s="84"/>
      <c r="LF3" s="84"/>
      <c r="LG3" s="84"/>
      <c r="LH3" s="84"/>
      <c r="LI3" s="84"/>
      <c r="LJ3" s="84"/>
      <c r="LK3" s="84"/>
      <c r="LL3" s="84"/>
      <c r="LM3" s="84"/>
      <c r="LN3" s="84"/>
      <c r="LO3" s="84"/>
      <c r="LP3" s="84"/>
      <c r="LQ3" s="84"/>
      <c r="LR3" s="84"/>
      <c r="LS3" s="84"/>
      <c r="LT3" s="84"/>
      <c r="LU3" s="84"/>
      <c r="LV3" s="84"/>
      <c r="LW3" s="84"/>
      <c r="LX3" s="84"/>
      <c r="LY3" s="84"/>
      <c r="LZ3" s="84"/>
      <c r="MA3" s="84"/>
      <c r="MB3" s="84"/>
      <c r="MC3" s="84"/>
      <c r="MD3" s="84"/>
      <c r="ME3" s="84"/>
      <c r="MF3" s="84"/>
      <c r="MG3" s="84"/>
      <c r="MH3" s="84"/>
      <c r="MI3" s="84"/>
      <c r="MJ3" s="84"/>
      <c r="MK3" s="84"/>
      <c r="ML3" s="84"/>
      <c r="MM3" s="84"/>
      <c r="MN3" s="84"/>
      <c r="MO3" s="84"/>
      <c r="MP3" s="84"/>
      <c r="MQ3" s="84"/>
      <c r="MR3" s="84"/>
      <c r="MS3" s="84"/>
      <c r="MT3" s="84"/>
      <c r="MU3" s="84"/>
      <c r="MV3" s="84"/>
      <c r="MW3" s="84"/>
      <c r="MX3" s="84"/>
      <c r="MY3" s="84"/>
      <c r="MZ3" s="84"/>
      <c r="NA3" s="84"/>
      <c r="NB3" s="84"/>
      <c r="NC3" s="84"/>
      <c r="ND3" s="84"/>
      <c r="NE3" s="84"/>
      <c r="NF3" s="84"/>
      <c r="NG3" s="84"/>
      <c r="NH3" s="84"/>
      <c r="NI3" s="84"/>
      <c r="NJ3" s="84"/>
      <c r="NK3" s="84"/>
      <c r="NL3" s="84"/>
      <c r="NM3" s="84"/>
      <c r="NN3" s="84"/>
      <c r="NO3" s="84"/>
      <c r="NP3" s="84"/>
      <c r="NQ3" s="84"/>
      <c r="NR3" s="84"/>
      <c r="NS3" s="84"/>
      <c r="NT3" s="84"/>
      <c r="NU3" s="84"/>
      <c r="NV3" s="84"/>
      <c r="NW3" s="84"/>
    </row>
    <row r="4" spans="1:387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  <c r="IZ4" s="84"/>
      <c r="JA4" s="84"/>
      <c r="JB4" s="84"/>
      <c r="JC4" s="84"/>
      <c r="JD4" s="84"/>
      <c r="JE4" s="84"/>
      <c r="JF4" s="84"/>
      <c r="JG4" s="84"/>
      <c r="JH4" s="84"/>
      <c r="JI4" s="84"/>
      <c r="JJ4" s="84"/>
      <c r="JK4" s="84"/>
      <c r="JL4" s="84"/>
      <c r="JM4" s="84"/>
      <c r="JN4" s="84"/>
      <c r="JO4" s="84"/>
      <c r="JP4" s="84"/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4"/>
      <c r="LC4" s="84"/>
      <c r="LD4" s="84"/>
      <c r="LE4" s="84"/>
      <c r="LF4" s="84"/>
      <c r="LG4" s="84"/>
      <c r="LH4" s="84"/>
      <c r="LI4" s="84"/>
      <c r="LJ4" s="84"/>
      <c r="LK4" s="84"/>
      <c r="LL4" s="84"/>
      <c r="LM4" s="84"/>
      <c r="LN4" s="84"/>
      <c r="LO4" s="84"/>
      <c r="LP4" s="84"/>
      <c r="LQ4" s="84"/>
      <c r="LR4" s="84"/>
      <c r="LS4" s="84"/>
      <c r="LT4" s="84"/>
      <c r="LU4" s="84"/>
      <c r="LV4" s="84"/>
      <c r="LW4" s="84"/>
      <c r="LX4" s="84"/>
      <c r="LY4" s="84"/>
      <c r="LZ4" s="84"/>
      <c r="MA4" s="84"/>
      <c r="MB4" s="84"/>
      <c r="MC4" s="84"/>
      <c r="MD4" s="84"/>
      <c r="ME4" s="84"/>
      <c r="MF4" s="84"/>
      <c r="MG4" s="84"/>
      <c r="MH4" s="84"/>
      <c r="MI4" s="84"/>
      <c r="MJ4" s="84"/>
      <c r="MK4" s="84"/>
      <c r="ML4" s="84"/>
      <c r="MM4" s="84"/>
      <c r="MN4" s="84"/>
      <c r="MO4" s="84"/>
      <c r="MP4" s="84"/>
      <c r="MQ4" s="84"/>
      <c r="MR4" s="84"/>
      <c r="MS4" s="84"/>
      <c r="MT4" s="84"/>
      <c r="MU4" s="84"/>
      <c r="MV4" s="84"/>
      <c r="MW4" s="84"/>
      <c r="MX4" s="84"/>
      <c r="MY4" s="84"/>
      <c r="MZ4" s="84"/>
      <c r="NA4" s="84"/>
      <c r="NB4" s="84"/>
      <c r="NC4" s="84"/>
      <c r="ND4" s="84"/>
      <c r="NE4" s="84"/>
      <c r="NF4" s="84"/>
      <c r="NG4" s="84"/>
      <c r="NH4" s="84"/>
      <c r="NI4" s="84"/>
      <c r="NJ4" s="84"/>
      <c r="NK4" s="84"/>
      <c r="NL4" s="84"/>
      <c r="NM4" s="84"/>
      <c r="NN4" s="84"/>
      <c r="NO4" s="84"/>
      <c r="NP4" s="84"/>
      <c r="NQ4" s="84"/>
      <c r="NR4" s="84"/>
      <c r="NS4" s="84"/>
      <c r="NT4" s="84"/>
      <c r="NU4" s="84"/>
      <c r="NV4" s="84"/>
      <c r="NW4" s="84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5" t="str">
        <f>データ!H6&amp;"　"&amp;データ!I6</f>
        <v>岡山県和気町　和気鵜飼谷温泉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6" t="s">
        <v>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8"/>
      <c r="AQ7" s="86" t="s">
        <v>2</v>
      </c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8"/>
      <c r="CF7" s="86" t="s">
        <v>3</v>
      </c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8"/>
      <c r="DU7" s="89" t="s">
        <v>4</v>
      </c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 t="s">
        <v>5</v>
      </c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9" t="s">
        <v>6</v>
      </c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 t="s">
        <v>7</v>
      </c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 t="s">
        <v>8</v>
      </c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/>
      <c r="NG7" s="89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4" t="str">
        <f>データ!J7</f>
        <v>法非適用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6"/>
      <c r="AQ8" s="94" t="str">
        <f>データ!K7</f>
        <v>観光施設事業</v>
      </c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6"/>
      <c r="CF8" s="94" t="str">
        <f>データ!L7</f>
        <v>休養宿泊施設</v>
      </c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6"/>
      <c r="DU8" s="90" t="str">
        <f>データ!M7</f>
        <v>Ａ２Ｂ１</v>
      </c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 t="str">
        <f>データ!N7</f>
        <v>非設置</v>
      </c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7">
        <f>データ!S7</f>
        <v>8635</v>
      </c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0" t="str">
        <f>データ!T7</f>
        <v>導入なし</v>
      </c>
      <c r="JW8" s="90"/>
      <c r="JX8" s="90"/>
      <c r="JY8" s="90"/>
      <c r="JZ8" s="90"/>
      <c r="KA8" s="90"/>
      <c r="KB8" s="90"/>
      <c r="KC8" s="90"/>
      <c r="KD8" s="90"/>
      <c r="KE8" s="90"/>
      <c r="KF8" s="90"/>
      <c r="KG8" s="90"/>
      <c r="KH8" s="90"/>
      <c r="KI8" s="90"/>
      <c r="KJ8" s="90"/>
      <c r="KK8" s="90"/>
      <c r="KL8" s="90"/>
      <c r="KM8" s="90"/>
      <c r="KN8" s="90"/>
      <c r="KO8" s="90"/>
      <c r="KP8" s="90"/>
      <c r="KQ8" s="90"/>
      <c r="KR8" s="90"/>
      <c r="KS8" s="90"/>
      <c r="KT8" s="90"/>
      <c r="KU8" s="90"/>
      <c r="KV8" s="90"/>
      <c r="KW8" s="90"/>
      <c r="KX8" s="90"/>
      <c r="KY8" s="90"/>
      <c r="KZ8" s="90"/>
      <c r="LA8" s="90"/>
      <c r="LB8" s="90"/>
      <c r="LC8" s="90"/>
      <c r="LD8" s="90"/>
      <c r="LE8" s="90"/>
      <c r="LF8" s="90"/>
      <c r="LG8" s="90"/>
      <c r="LH8" s="90"/>
      <c r="LI8" s="90"/>
      <c r="LJ8" s="90"/>
      <c r="LK8" s="90"/>
      <c r="LL8" s="90"/>
      <c r="LM8" s="90"/>
      <c r="LN8" s="90"/>
      <c r="LO8" s="91">
        <f>データ!U7</f>
        <v>30</v>
      </c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91"/>
      <c r="MK8" s="91"/>
      <c r="ML8" s="91"/>
      <c r="MM8" s="91"/>
      <c r="MN8" s="91"/>
      <c r="MO8" s="91"/>
      <c r="MP8" s="91"/>
      <c r="MQ8" s="91"/>
      <c r="MR8" s="91"/>
      <c r="MS8" s="91"/>
      <c r="MT8" s="91"/>
      <c r="MU8" s="91"/>
      <c r="MV8" s="91"/>
      <c r="MW8" s="91"/>
      <c r="MX8" s="91"/>
      <c r="MY8" s="91"/>
      <c r="MZ8" s="91"/>
      <c r="NA8" s="91"/>
      <c r="NB8" s="91"/>
      <c r="NC8" s="91"/>
      <c r="ND8" s="91"/>
      <c r="NE8" s="91"/>
      <c r="NF8" s="91"/>
      <c r="NG8" s="91"/>
      <c r="NH8" s="3"/>
      <c r="NI8" s="92" t="s">
        <v>10</v>
      </c>
      <c r="NJ8" s="93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6" t="s">
        <v>12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8"/>
      <c r="AQ9" s="86" t="s">
        <v>13</v>
      </c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8"/>
      <c r="CF9" s="86" t="s">
        <v>14</v>
      </c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8"/>
      <c r="DU9" s="89" t="s">
        <v>15</v>
      </c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9" t="s">
        <v>16</v>
      </c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 t="s">
        <v>17</v>
      </c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 t="s">
        <v>18</v>
      </c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3"/>
      <c r="NI9" s="98" t="s">
        <v>19</v>
      </c>
      <c r="NJ9" s="99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00" t="str">
        <f>データ!O7</f>
        <v>該当数値なし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2"/>
      <c r="AQ10" s="100" t="str">
        <f>データ!P7</f>
        <v>該当数値なし</v>
      </c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2"/>
      <c r="CF10" s="103">
        <f>データ!Q7</f>
        <v>6488</v>
      </c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5"/>
      <c r="DU10" s="97">
        <f>データ!R7</f>
        <v>115</v>
      </c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90" t="str">
        <f>データ!V7</f>
        <v>有</v>
      </c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  <c r="JA10" s="90"/>
      <c r="JB10" s="90"/>
      <c r="JC10" s="90"/>
      <c r="JD10" s="90"/>
      <c r="JE10" s="90"/>
      <c r="JF10" s="90"/>
      <c r="JG10" s="90"/>
      <c r="JH10" s="90"/>
      <c r="JI10" s="90"/>
      <c r="JJ10" s="90"/>
      <c r="JK10" s="90"/>
      <c r="JL10" s="90"/>
      <c r="JM10" s="90"/>
      <c r="JN10" s="90"/>
      <c r="JO10" s="90"/>
      <c r="JP10" s="90"/>
      <c r="JQ10" s="90"/>
      <c r="JR10" s="90"/>
      <c r="JS10" s="90"/>
      <c r="JT10" s="90"/>
      <c r="JU10" s="90"/>
      <c r="JV10" s="91">
        <f>データ!W7</f>
        <v>100</v>
      </c>
      <c r="JW10" s="91"/>
      <c r="JX10" s="91"/>
      <c r="JY10" s="91"/>
      <c r="JZ10" s="91"/>
      <c r="KA10" s="91"/>
      <c r="KB10" s="91"/>
      <c r="KC10" s="91"/>
      <c r="KD10" s="91"/>
      <c r="KE10" s="91"/>
      <c r="KF10" s="91"/>
      <c r="KG10" s="91"/>
      <c r="KH10" s="91"/>
      <c r="KI10" s="91"/>
      <c r="KJ10" s="91"/>
      <c r="KK10" s="91"/>
      <c r="KL10" s="91"/>
      <c r="KM10" s="91"/>
      <c r="KN10" s="91"/>
      <c r="KO10" s="91"/>
      <c r="KP10" s="91"/>
      <c r="KQ10" s="91"/>
      <c r="KR10" s="91"/>
      <c r="KS10" s="91"/>
      <c r="KT10" s="91"/>
      <c r="KU10" s="91"/>
      <c r="KV10" s="91"/>
      <c r="KW10" s="91"/>
      <c r="KX10" s="91"/>
      <c r="KY10" s="91"/>
      <c r="KZ10" s="91"/>
      <c r="LA10" s="91"/>
      <c r="LB10" s="91"/>
      <c r="LC10" s="91"/>
      <c r="LD10" s="91"/>
      <c r="LE10" s="91"/>
      <c r="LF10" s="91"/>
      <c r="LG10" s="91"/>
      <c r="LH10" s="91"/>
      <c r="LI10" s="91"/>
      <c r="LJ10" s="91"/>
      <c r="LK10" s="91"/>
      <c r="LL10" s="91"/>
      <c r="LM10" s="91"/>
      <c r="LN10" s="91"/>
      <c r="LO10" s="90" t="str">
        <f>データ!X7</f>
        <v>有</v>
      </c>
      <c r="LP10" s="90"/>
      <c r="LQ10" s="90"/>
      <c r="LR10" s="90"/>
      <c r="LS10" s="90"/>
      <c r="LT10" s="90"/>
      <c r="LU10" s="90"/>
      <c r="LV10" s="90"/>
      <c r="LW10" s="90"/>
      <c r="LX10" s="90"/>
      <c r="LY10" s="90"/>
      <c r="LZ10" s="90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2"/>
      <c r="NI10" s="106" t="s">
        <v>21</v>
      </c>
      <c r="NJ10" s="107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8" t="s">
        <v>23</v>
      </c>
      <c r="NJ11" s="108"/>
      <c r="NK11" s="108"/>
      <c r="NL11" s="108"/>
      <c r="NM11" s="108"/>
      <c r="NN11" s="108"/>
      <c r="NO11" s="108"/>
      <c r="NP11" s="108"/>
      <c r="NQ11" s="108"/>
      <c r="NR11" s="108"/>
      <c r="NS11" s="108"/>
      <c r="NT11" s="108"/>
      <c r="NU11" s="108"/>
      <c r="NV11" s="108"/>
      <c r="NW11" s="108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  <c r="NS12" s="108"/>
      <c r="NT12" s="108"/>
      <c r="NU12" s="108"/>
      <c r="NV12" s="108"/>
      <c r="NW12" s="108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9"/>
      <c r="NJ13" s="109"/>
      <c r="NK13" s="109"/>
      <c r="NL13" s="109"/>
      <c r="NM13" s="109"/>
      <c r="NN13" s="109"/>
      <c r="NO13" s="109"/>
      <c r="NP13" s="109"/>
      <c r="NQ13" s="109"/>
      <c r="NR13" s="109"/>
      <c r="NS13" s="109"/>
      <c r="NT13" s="109"/>
      <c r="NU13" s="109"/>
      <c r="NV13" s="109"/>
      <c r="NW13" s="109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10" t="s">
        <v>24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  <c r="IW14" s="110"/>
      <c r="IX14" s="110"/>
      <c r="IY14" s="110"/>
      <c r="IZ14" s="110"/>
      <c r="JA14" s="110"/>
      <c r="JB14" s="110"/>
      <c r="JC14" s="110"/>
      <c r="JD14" s="110"/>
      <c r="JE14" s="110"/>
      <c r="JF14" s="110"/>
      <c r="JG14" s="110"/>
      <c r="JH14" s="110"/>
      <c r="JI14" s="110"/>
      <c r="JJ14" s="110"/>
      <c r="JK14" s="110"/>
      <c r="JL14" s="110"/>
      <c r="JM14" s="110"/>
      <c r="JN14" s="7"/>
      <c r="JO14" s="7"/>
      <c r="JP14" s="7"/>
      <c r="JQ14" s="7"/>
      <c r="JR14" s="7"/>
      <c r="JS14" s="7"/>
      <c r="JT14" s="112" t="s">
        <v>25</v>
      </c>
      <c r="JU14" s="110"/>
      <c r="JV14" s="110"/>
      <c r="JW14" s="110"/>
      <c r="JX14" s="110"/>
      <c r="JY14" s="110"/>
      <c r="JZ14" s="110"/>
      <c r="KA14" s="110"/>
      <c r="KB14" s="110"/>
      <c r="KC14" s="110"/>
      <c r="KD14" s="110"/>
      <c r="KE14" s="110"/>
      <c r="KF14" s="110"/>
      <c r="KG14" s="110"/>
      <c r="KH14" s="110"/>
      <c r="KI14" s="110"/>
      <c r="KJ14" s="110"/>
      <c r="KK14" s="110"/>
      <c r="KL14" s="110"/>
      <c r="KM14" s="110"/>
      <c r="KN14" s="110"/>
      <c r="KO14" s="110"/>
      <c r="KP14" s="110"/>
      <c r="KQ14" s="110"/>
      <c r="KR14" s="110"/>
      <c r="KS14" s="110"/>
      <c r="KT14" s="110"/>
      <c r="KU14" s="110"/>
      <c r="KV14" s="110"/>
      <c r="KW14" s="110"/>
      <c r="KX14" s="110"/>
      <c r="KY14" s="110"/>
      <c r="KZ14" s="110"/>
      <c r="LA14" s="110"/>
      <c r="LB14" s="110"/>
      <c r="LC14" s="110"/>
      <c r="LD14" s="110"/>
      <c r="LE14" s="110"/>
      <c r="LF14" s="110"/>
      <c r="LG14" s="110"/>
      <c r="LH14" s="110"/>
      <c r="LI14" s="110"/>
      <c r="LJ14" s="110"/>
      <c r="LK14" s="110"/>
      <c r="LL14" s="110"/>
      <c r="LM14" s="110"/>
      <c r="LN14" s="110"/>
      <c r="LO14" s="110"/>
      <c r="LP14" s="110"/>
      <c r="LQ14" s="110"/>
      <c r="LR14" s="110"/>
      <c r="LS14" s="110"/>
      <c r="LT14" s="110"/>
      <c r="LU14" s="110"/>
      <c r="LV14" s="110"/>
      <c r="LW14" s="110"/>
      <c r="LX14" s="110"/>
      <c r="LY14" s="110"/>
      <c r="LZ14" s="110"/>
      <c r="MA14" s="110"/>
      <c r="MB14" s="110"/>
      <c r="MC14" s="110"/>
      <c r="MD14" s="110"/>
      <c r="ME14" s="110"/>
      <c r="MF14" s="110"/>
      <c r="MG14" s="110"/>
      <c r="MH14" s="110"/>
      <c r="MI14" s="110"/>
      <c r="MJ14" s="110"/>
      <c r="MK14" s="110"/>
      <c r="ML14" s="110"/>
      <c r="MM14" s="110"/>
      <c r="MN14" s="110"/>
      <c r="MO14" s="110"/>
      <c r="MP14" s="110"/>
      <c r="MQ14" s="110"/>
      <c r="MR14" s="110"/>
      <c r="MS14" s="110"/>
      <c r="MT14" s="110"/>
      <c r="MU14" s="110"/>
      <c r="MV14" s="110"/>
      <c r="MW14" s="110"/>
      <c r="MX14" s="110"/>
      <c r="MY14" s="110"/>
      <c r="MZ14" s="110"/>
      <c r="NA14" s="110"/>
      <c r="NB14" s="110"/>
      <c r="NC14" s="110"/>
      <c r="ND14" s="110"/>
      <c r="NE14" s="110"/>
      <c r="NF14" s="110"/>
      <c r="NG14" s="113"/>
      <c r="NH14" s="2"/>
      <c r="NI14" s="116" t="s">
        <v>26</v>
      </c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8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  <c r="JC15" s="111"/>
      <c r="JD15" s="111"/>
      <c r="JE15" s="111"/>
      <c r="JF15" s="111"/>
      <c r="JG15" s="111"/>
      <c r="JH15" s="111"/>
      <c r="JI15" s="111"/>
      <c r="JJ15" s="111"/>
      <c r="JK15" s="111"/>
      <c r="JL15" s="111"/>
      <c r="JM15" s="111"/>
      <c r="JN15" s="20"/>
      <c r="JO15" s="20"/>
      <c r="JP15" s="20"/>
      <c r="JQ15" s="20"/>
      <c r="JR15" s="20"/>
      <c r="JS15" s="20"/>
      <c r="JT15" s="114"/>
      <c r="JU15" s="111"/>
      <c r="JV15" s="111"/>
      <c r="JW15" s="111"/>
      <c r="JX15" s="111"/>
      <c r="JY15" s="111"/>
      <c r="JZ15" s="111"/>
      <c r="KA15" s="111"/>
      <c r="KB15" s="111"/>
      <c r="KC15" s="111"/>
      <c r="KD15" s="111"/>
      <c r="KE15" s="111"/>
      <c r="KF15" s="111"/>
      <c r="KG15" s="111"/>
      <c r="KH15" s="111"/>
      <c r="KI15" s="111"/>
      <c r="KJ15" s="111"/>
      <c r="KK15" s="111"/>
      <c r="KL15" s="111"/>
      <c r="KM15" s="111"/>
      <c r="KN15" s="111"/>
      <c r="KO15" s="111"/>
      <c r="KP15" s="111"/>
      <c r="KQ15" s="111"/>
      <c r="KR15" s="111"/>
      <c r="KS15" s="111"/>
      <c r="KT15" s="111"/>
      <c r="KU15" s="111"/>
      <c r="KV15" s="111"/>
      <c r="KW15" s="111"/>
      <c r="KX15" s="111"/>
      <c r="KY15" s="111"/>
      <c r="KZ15" s="111"/>
      <c r="LA15" s="111"/>
      <c r="LB15" s="111"/>
      <c r="LC15" s="111"/>
      <c r="LD15" s="111"/>
      <c r="LE15" s="111"/>
      <c r="LF15" s="111"/>
      <c r="LG15" s="111"/>
      <c r="LH15" s="111"/>
      <c r="LI15" s="111"/>
      <c r="LJ15" s="111"/>
      <c r="LK15" s="111"/>
      <c r="LL15" s="111"/>
      <c r="LM15" s="111"/>
      <c r="LN15" s="111"/>
      <c r="LO15" s="111"/>
      <c r="LP15" s="111"/>
      <c r="LQ15" s="111"/>
      <c r="LR15" s="111"/>
      <c r="LS15" s="111"/>
      <c r="LT15" s="111"/>
      <c r="LU15" s="111"/>
      <c r="LV15" s="111"/>
      <c r="LW15" s="111"/>
      <c r="LX15" s="111"/>
      <c r="LY15" s="111"/>
      <c r="LZ15" s="111"/>
      <c r="MA15" s="111"/>
      <c r="MB15" s="111"/>
      <c r="MC15" s="111"/>
      <c r="MD15" s="111"/>
      <c r="ME15" s="111"/>
      <c r="MF15" s="111"/>
      <c r="MG15" s="111"/>
      <c r="MH15" s="111"/>
      <c r="MI15" s="111"/>
      <c r="MJ15" s="111"/>
      <c r="MK15" s="111"/>
      <c r="ML15" s="111"/>
      <c r="MM15" s="111"/>
      <c r="MN15" s="111"/>
      <c r="MO15" s="111"/>
      <c r="MP15" s="111"/>
      <c r="MQ15" s="111"/>
      <c r="MR15" s="111"/>
      <c r="MS15" s="111"/>
      <c r="MT15" s="111"/>
      <c r="MU15" s="111"/>
      <c r="MV15" s="111"/>
      <c r="MW15" s="111"/>
      <c r="MX15" s="111"/>
      <c r="MY15" s="111"/>
      <c r="MZ15" s="111"/>
      <c r="NA15" s="111"/>
      <c r="NB15" s="111"/>
      <c r="NC15" s="111"/>
      <c r="ND15" s="111"/>
      <c r="NE15" s="111"/>
      <c r="NF15" s="111"/>
      <c r="NG15" s="115"/>
      <c r="NH15" s="2"/>
      <c r="NI15" s="119" t="s">
        <v>141</v>
      </c>
      <c r="NJ15" s="120"/>
      <c r="NK15" s="120"/>
      <c r="NL15" s="120"/>
      <c r="NM15" s="120"/>
      <c r="NN15" s="120"/>
      <c r="NO15" s="120"/>
      <c r="NP15" s="120"/>
      <c r="NQ15" s="120"/>
      <c r="NR15" s="120"/>
      <c r="NS15" s="120"/>
      <c r="NT15" s="120"/>
      <c r="NU15" s="120"/>
      <c r="NV15" s="120"/>
      <c r="NW15" s="121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9"/>
      <c r="NJ16" s="120"/>
      <c r="NK16" s="120"/>
      <c r="NL16" s="120"/>
      <c r="NM16" s="120"/>
      <c r="NN16" s="120"/>
      <c r="NO16" s="120"/>
      <c r="NP16" s="120"/>
      <c r="NQ16" s="120"/>
      <c r="NR16" s="120"/>
      <c r="NS16" s="120"/>
      <c r="NT16" s="120"/>
      <c r="NU16" s="120"/>
      <c r="NV16" s="120"/>
      <c r="NW16" s="121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9"/>
      <c r="NJ17" s="120"/>
      <c r="NK17" s="120"/>
      <c r="NL17" s="120"/>
      <c r="NM17" s="120"/>
      <c r="NN17" s="120"/>
      <c r="NO17" s="120"/>
      <c r="NP17" s="120"/>
      <c r="NQ17" s="120"/>
      <c r="NR17" s="120"/>
      <c r="NS17" s="120"/>
      <c r="NT17" s="120"/>
      <c r="NU17" s="120"/>
      <c r="NV17" s="120"/>
      <c r="NW17" s="121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9"/>
      <c r="NJ18" s="120"/>
      <c r="NK18" s="120"/>
      <c r="NL18" s="120"/>
      <c r="NM18" s="120"/>
      <c r="NN18" s="120"/>
      <c r="NO18" s="120"/>
      <c r="NP18" s="120"/>
      <c r="NQ18" s="120"/>
      <c r="NR18" s="120"/>
      <c r="NS18" s="120"/>
      <c r="NT18" s="120"/>
      <c r="NU18" s="120"/>
      <c r="NV18" s="120"/>
      <c r="NW18" s="121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9"/>
      <c r="NJ19" s="120"/>
      <c r="NK19" s="120"/>
      <c r="NL19" s="120"/>
      <c r="NM19" s="120"/>
      <c r="NN19" s="120"/>
      <c r="NO19" s="120"/>
      <c r="NP19" s="120"/>
      <c r="NQ19" s="120"/>
      <c r="NR19" s="120"/>
      <c r="NS19" s="120"/>
      <c r="NT19" s="120"/>
      <c r="NU19" s="120"/>
      <c r="NV19" s="120"/>
      <c r="NW19" s="121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9"/>
      <c r="NJ20" s="120"/>
      <c r="NK20" s="120"/>
      <c r="NL20" s="120"/>
      <c r="NM20" s="120"/>
      <c r="NN20" s="120"/>
      <c r="NO20" s="120"/>
      <c r="NP20" s="120"/>
      <c r="NQ20" s="120"/>
      <c r="NR20" s="120"/>
      <c r="NS20" s="120"/>
      <c r="NT20" s="120"/>
      <c r="NU20" s="120"/>
      <c r="NV20" s="120"/>
      <c r="NW20" s="121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9"/>
      <c r="NJ21" s="120"/>
      <c r="NK21" s="120"/>
      <c r="NL21" s="120"/>
      <c r="NM21" s="120"/>
      <c r="NN21" s="120"/>
      <c r="NO21" s="120"/>
      <c r="NP21" s="120"/>
      <c r="NQ21" s="120"/>
      <c r="NR21" s="120"/>
      <c r="NS21" s="120"/>
      <c r="NT21" s="120"/>
      <c r="NU21" s="120"/>
      <c r="NV21" s="120"/>
      <c r="NW21" s="121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9"/>
      <c r="NJ22" s="120"/>
      <c r="NK22" s="120"/>
      <c r="NL22" s="120"/>
      <c r="NM22" s="120"/>
      <c r="NN22" s="120"/>
      <c r="NO22" s="120"/>
      <c r="NP22" s="120"/>
      <c r="NQ22" s="120"/>
      <c r="NR22" s="120"/>
      <c r="NS22" s="120"/>
      <c r="NT22" s="120"/>
      <c r="NU22" s="120"/>
      <c r="NV22" s="120"/>
      <c r="NW22" s="121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9"/>
      <c r="NJ23" s="120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1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9"/>
      <c r="NJ24" s="120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1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9"/>
      <c r="NJ25" s="120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1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9"/>
      <c r="NJ26" s="120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1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9"/>
      <c r="NJ27" s="120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1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9"/>
      <c r="NJ28" s="120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1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9"/>
      <c r="NJ29" s="120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1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5" t="str">
        <f>データ!$B$11</f>
        <v>H27</v>
      </c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 t="str">
        <f>データ!$C$11</f>
        <v>H28</v>
      </c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 t="str">
        <f>データ!$D$11</f>
        <v>H29</v>
      </c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 t="str">
        <f>データ!$E$11</f>
        <v>H30</v>
      </c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 t="str">
        <f>データ!$F$11</f>
        <v>R01</v>
      </c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5" t="str">
        <f>データ!$B$11</f>
        <v>H27</v>
      </c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 t="str">
        <f>データ!$C$11</f>
        <v>H28</v>
      </c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 t="str">
        <f>データ!$D$11</f>
        <v>H29</v>
      </c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 t="str">
        <f>データ!$E$11</f>
        <v>H30</v>
      </c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 t="str">
        <f>データ!$F$11</f>
        <v>R01</v>
      </c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5" t="str">
        <f>データ!$B$11</f>
        <v>H27</v>
      </c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 t="str">
        <f>データ!$C$11</f>
        <v>H28</v>
      </c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 t="str">
        <f>データ!$D$11</f>
        <v>H29</v>
      </c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 t="str">
        <f>データ!$E$11</f>
        <v>H30</v>
      </c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  <c r="IW30" s="125"/>
      <c r="IX30" s="125" t="str">
        <f>データ!$F$11</f>
        <v>R01</v>
      </c>
      <c r="IY30" s="125"/>
      <c r="IZ30" s="125"/>
      <c r="JA30" s="125"/>
      <c r="JB30" s="125"/>
      <c r="JC30" s="125"/>
      <c r="JD30" s="125"/>
      <c r="JE30" s="125"/>
      <c r="JF30" s="125"/>
      <c r="JG30" s="125"/>
      <c r="JH30" s="125"/>
      <c r="JI30" s="125"/>
      <c r="JJ30" s="125"/>
      <c r="JK30" s="125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22"/>
      <c r="NJ30" s="123"/>
      <c r="NK30" s="123"/>
      <c r="NL30" s="123"/>
      <c r="NM30" s="123"/>
      <c r="NN30" s="123"/>
      <c r="NO30" s="123"/>
      <c r="NP30" s="123"/>
      <c r="NQ30" s="123"/>
      <c r="NR30" s="123"/>
      <c r="NS30" s="123"/>
      <c r="NT30" s="123"/>
      <c r="NU30" s="123"/>
      <c r="NV30" s="123"/>
      <c r="NW30" s="124"/>
    </row>
    <row r="31" spans="1:387" ht="13.5" customHeight="1" x14ac:dyDescent="0.15">
      <c r="A31" s="2"/>
      <c r="B31" s="21"/>
      <c r="C31" s="4"/>
      <c r="D31" s="4"/>
      <c r="E31" s="4"/>
      <c r="F31" s="4"/>
      <c r="I31" s="127" t="s">
        <v>27</v>
      </c>
      <c r="J31" s="127"/>
      <c r="K31" s="127"/>
      <c r="L31" s="127"/>
      <c r="M31" s="127"/>
      <c r="N31" s="127"/>
      <c r="O31" s="127"/>
      <c r="P31" s="127"/>
      <c r="Q31" s="127"/>
      <c r="R31" s="126">
        <f>データ!Y7</f>
        <v>98.3</v>
      </c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>
        <f>データ!Z7</f>
        <v>107.7</v>
      </c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>
        <f>データ!AA7</f>
        <v>92.2</v>
      </c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>
        <f>データ!AB7</f>
        <v>97</v>
      </c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>
        <f>データ!AC7</f>
        <v>97.5</v>
      </c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7" t="s">
        <v>27</v>
      </c>
      <c r="CX31" s="127"/>
      <c r="CY31" s="127"/>
      <c r="CZ31" s="127"/>
      <c r="DA31" s="127"/>
      <c r="DB31" s="127"/>
      <c r="DC31" s="127"/>
      <c r="DD31" s="127"/>
      <c r="DE31" s="127"/>
      <c r="DF31" s="126">
        <f>データ!AJ7</f>
        <v>0</v>
      </c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f>データ!AK7</f>
        <v>7.3</v>
      </c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>
        <f>データ!AL7</f>
        <v>1.2</v>
      </c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>
        <f>データ!AM7</f>
        <v>0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>
        <f>データ!AN7</f>
        <v>0</v>
      </c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7" t="s">
        <v>27</v>
      </c>
      <c r="GL31" s="127"/>
      <c r="GM31" s="127"/>
      <c r="GN31" s="127"/>
      <c r="GO31" s="127"/>
      <c r="GP31" s="127"/>
      <c r="GQ31" s="127"/>
      <c r="GR31" s="127"/>
      <c r="GS31" s="127"/>
      <c r="GT31" s="128">
        <f>データ!AU7</f>
        <v>0</v>
      </c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>
        <f>データ!AV7</f>
        <v>2087</v>
      </c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>
        <f>データ!AW7</f>
        <v>381</v>
      </c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>
        <f>データ!AX7</f>
        <v>0</v>
      </c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>
        <f>データ!AY7</f>
        <v>0</v>
      </c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6" t="s">
        <v>28</v>
      </c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8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127" t="s">
        <v>29</v>
      </c>
      <c r="J32" s="127"/>
      <c r="K32" s="127"/>
      <c r="L32" s="127"/>
      <c r="M32" s="127"/>
      <c r="N32" s="127"/>
      <c r="O32" s="127"/>
      <c r="P32" s="127"/>
      <c r="Q32" s="127"/>
      <c r="R32" s="126">
        <f>データ!AD7</f>
        <v>84.4</v>
      </c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>
        <f>データ!AE7</f>
        <v>83.9</v>
      </c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>
        <f>データ!AF7</f>
        <v>154.5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>
        <f>データ!AG7</f>
        <v>159.9</v>
      </c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>
        <f>データ!AH7</f>
        <v>124</v>
      </c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7" t="s">
        <v>29</v>
      </c>
      <c r="CX32" s="127"/>
      <c r="CY32" s="127"/>
      <c r="CZ32" s="127"/>
      <c r="DA32" s="127"/>
      <c r="DB32" s="127"/>
      <c r="DC32" s="127"/>
      <c r="DD32" s="127"/>
      <c r="DE32" s="127"/>
      <c r="DF32" s="126">
        <f>データ!AO7</f>
        <v>23</v>
      </c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>
        <f>データ!AP7</f>
        <v>21.8</v>
      </c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>
        <f>データ!AQ7</f>
        <v>15.7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>
        <f>データ!AR7</f>
        <v>7.6</v>
      </c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>
        <f>データ!AS7</f>
        <v>28.9</v>
      </c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7" t="s">
        <v>29</v>
      </c>
      <c r="GL32" s="127"/>
      <c r="GM32" s="127"/>
      <c r="GN32" s="127"/>
      <c r="GO32" s="127"/>
      <c r="GP32" s="127"/>
      <c r="GQ32" s="127"/>
      <c r="GR32" s="127"/>
      <c r="GS32" s="127"/>
      <c r="GT32" s="128">
        <f>データ!AZ7</f>
        <v>503</v>
      </c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>
        <f>データ!BA7</f>
        <v>457</v>
      </c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>
        <f>データ!BB7</f>
        <v>1153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>
        <f>データ!BC7</f>
        <v>438</v>
      </c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>
        <f>データ!BD7</f>
        <v>677</v>
      </c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19" t="s">
        <v>142</v>
      </c>
      <c r="NJ32" s="120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1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19"/>
      <c r="NJ33" s="120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1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19"/>
      <c r="NJ34" s="120"/>
      <c r="NK34" s="12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120"/>
      <c r="NW34" s="121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19"/>
      <c r="NJ35" s="120"/>
      <c r="NK35" s="12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120"/>
      <c r="NW35" s="121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19"/>
      <c r="NJ36" s="120"/>
      <c r="NK36" s="12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120"/>
      <c r="NW36" s="121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19"/>
      <c r="NJ37" s="120"/>
      <c r="NK37" s="120"/>
      <c r="NL37" s="120"/>
      <c r="NM37" s="120"/>
      <c r="NN37" s="120"/>
      <c r="NO37" s="120"/>
      <c r="NP37" s="120"/>
      <c r="NQ37" s="120"/>
      <c r="NR37" s="120"/>
      <c r="NS37" s="120"/>
      <c r="NT37" s="120"/>
      <c r="NU37" s="120"/>
      <c r="NV37" s="120"/>
      <c r="NW37" s="121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19"/>
      <c r="NJ38" s="120"/>
      <c r="NK38" s="120"/>
      <c r="NL38" s="120"/>
      <c r="NM38" s="120"/>
      <c r="NN38" s="120"/>
      <c r="NO38" s="120"/>
      <c r="NP38" s="120"/>
      <c r="NQ38" s="120"/>
      <c r="NR38" s="120"/>
      <c r="NS38" s="120"/>
      <c r="NT38" s="120"/>
      <c r="NU38" s="120"/>
      <c r="NV38" s="120"/>
      <c r="NW38" s="121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19"/>
      <c r="NJ39" s="120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1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19"/>
      <c r="NJ40" s="120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1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19"/>
      <c r="NJ41" s="120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1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19"/>
      <c r="NJ42" s="120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1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19"/>
      <c r="NJ43" s="120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1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19"/>
      <c r="NJ44" s="120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1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19"/>
      <c r="NJ45" s="120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1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19"/>
      <c r="NJ46" s="120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1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22"/>
      <c r="NJ47" s="123"/>
      <c r="NK47" s="123"/>
      <c r="NL47" s="123"/>
      <c r="NM47" s="123"/>
      <c r="NN47" s="123"/>
      <c r="NO47" s="123"/>
      <c r="NP47" s="123"/>
      <c r="NQ47" s="123"/>
      <c r="NR47" s="123"/>
      <c r="NS47" s="123"/>
      <c r="NT47" s="123"/>
      <c r="NU47" s="123"/>
      <c r="NV47" s="123"/>
      <c r="NW47" s="124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6" t="s">
        <v>30</v>
      </c>
      <c r="NJ48" s="117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8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19" t="s">
        <v>143</v>
      </c>
      <c r="NJ49" s="120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1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19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1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19"/>
      <c r="NJ51" s="120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1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5" t="str">
        <f>データ!$B$11</f>
        <v>H27</v>
      </c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 t="str">
        <f>データ!$C$11</f>
        <v>H28</v>
      </c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 t="str">
        <f>データ!$D$11</f>
        <v>H29</v>
      </c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 t="str">
        <f>データ!$E$11</f>
        <v>H30</v>
      </c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 t="str">
        <f>データ!$F$11</f>
        <v>R01</v>
      </c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5" t="str">
        <f>データ!$B$11</f>
        <v>H27</v>
      </c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 t="str">
        <f>データ!$C$11</f>
        <v>H28</v>
      </c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 t="str">
        <f>データ!$D$11</f>
        <v>H29</v>
      </c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 t="str">
        <f>データ!$E$11</f>
        <v>H30</v>
      </c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 t="str">
        <f>データ!$F$11</f>
        <v>R01</v>
      </c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5" t="str">
        <f>データ!$B$11</f>
        <v>H27</v>
      </c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 t="str">
        <f>データ!$C$11</f>
        <v>H28</v>
      </c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 t="str">
        <f>データ!$D$11</f>
        <v>H29</v>
      </c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 t="str">
        <f>データ!$E$11</f>
        <v>H30</v>
      </c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  <c r="IW52" s="125"/>
      <c r="IX52" s="125" t="str">
        <f>データ!$F$11</f>
        <v>R01</v>
      </c>
      <c r="IY52" s="125"/>
      <c r="IZ52" s="125"/>
      <c r="JA52" s="125"/>
      <c r="JB52" s="125"/>
      <c r="JC52" s="125"/>
      <c r="JD52" s="125"/>
      <c r="JE52" s="125"/>
      <c r="JF52" s="125"/>
      <c r="JG52" s="125"/>
      <c r="JH52" s="125"/>
      <c r="JI52" s="125"/>
      <c r="JJ52" s="125"/>
      <c r="JK52" s="125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5" t="str">
        <f>データ!$B$11</f>
        <v>H27</v>
      </c>
      <c r="KI52" s="125"/>
      <c r="KJ52" s="125"/>
      <c r="KK52" s="125"/>
      <c r="KL52" s="125"/>
      <c r="KM52" s="125"/>
      <c r="KN52" s="125"/>
      <c r="KO52" s="125"/>
      <c r="KP52" s="125"/>
      <c r="KQ52" s="125"/>
      <c r="KR52" s="125"/>
      <c r="KS52" s="125"/>
      <c r="KT52" s="125"/>
      <c r="KU52" s="125"/>
      <c r="KV52" s="125" t="str">
        <f>データ!$C$11</f>
        <v>H28</v>
      </c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/>
      <c r="LI52" s="125"/>
      <c r="LJ52" s="125" t="str">
        <f>データ!$D$11</f>
        <v>H29</v>
      </c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 t="str">
        <f>データ!$E$11</f>
        <v>H30</v>
      </c>
      <c r="LY52" s="125"/>
      <c r="LZ52" s="125"/>
      <c r="MA52" s="125"/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 t="str">
        <f>データ!$F$11</f>
        <v>R01</v>
      </c>
      <c r="MM52" s="125"/>
      <c r="MN52" s="125"/>
      <c r="MO52" s="125"/>
      <c r="MP52" s="125"/>
      <c r="MQ52" s="125"/>
      <c r="MR52" s="125"/>
      <c r="MS52" s="125"/>
      <c r="MT52" s="125"/>
      <c r="MU52" s="125"/>
      <c r="MV52" s="125"/>
      <c r="MW52" s="125"/>
      <c r="MX52" s="125"/>
      <c r="MY52" s="125"/>
      <c r="MZ52" s="4"/>
      <c r="NA52" s="4"/>
      <c r="NB52" s="4"/>
      <c r="NC52" s="4"/>
      <c r="ND52" s="4"/>
      <c r="NE52" s="4"/>
      <c r="NF52" s="4"/>
      <c r="NG52" s="22"/>
      <c r="NH52" s="2"/>
      <c r="NI52" s="119"/>
      <c r="NJ52" s="120"/>
      <c r="NK52" s="120"/>
      <c r="NL52" s="120"/>
      <c r="NM52" s="120"/>
      <c r="NN52" s="120"/>
      <c r="NO52" s="120"/>
      <c r="NP52" s="120"/>
      <c r="NQ52" s="120"/>
      <c r="NR52" s="120"/>
      <c r="NS52" s="120"/>
      <c r="NT52" s="120"/>
      <c r="NU52" s="120"/>
      <c r="NV52" s="120"/>
      <c r="NW52" s="121"/>
    </row>
    <row r="53" spans="1:387" ht="13.5" customHeight="1" x14ac:dyDescent="0.15">
      <c r="A53" s="2"/>
      <c r="B53" s="21"/>
      <c r="C53" s="4"/>
      <c r="D53" s="4"/>
      <c r="E53" s="4"/>
      <c r="F53" s="4"/>
      <c r="I53" s="127" t="s">
        <v>27</v>
      </c>
      <c r="J53" s="127"/>
      <c r="K53" s="127"/>
      <c r="L53" s="127"/>
      <c r="M53" s="127"/>
      <c r="N53" s="127"/>
      <c r="O53" s="127"/>
      <c r="P53" s="127"/>
      <c r="Q53" s="127"/>
      <c r="R53" s="126">
        <f>データ!BF7</f>
        <v>28.1</v>
      </c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>
        <f>データ!BG7</f>
        <v>29.5</v>
      </c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>
        <f>データ!BH7</f>
        <v>30.4</v>
      </c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>
        <f>データ!BI7</f>
        <v>28.2</v>
      </c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>
        <f>データ!BJ7</f>
        <v>27.2</v>
      </c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7" t="s">
        <v>27</v>
      </c>
      <c r="CX53" s="127"/>
      <c r="CY53" s="127"/>
      <c r="CZ53" s="127"/>
      <c r="DA53" s="127"/>
      <c r="DB53" s="127"/>
      <c r="DC53" s="127"/>
      <c r="DD53" s="127"/>
      <c r="DE53" s="127"/>
      <c r="DF53" s="126">
        <f>データ!BQ7</f>
        <v>18.5</v>
      </c>
      <c r="DG53" s="126"/>
      <c r="DH53" s="126"/>
      <c r="DI53" s="126"/>
      <c r="DJ53" s="126"/>
      <c r="DK53" s="126"/>
      <c r="DL53" s="126"/>
      <c r="DM53" s="126"/>
      <c r="DN53" s="126"/>
      <c r="DO53" s="126"/>
      <c r="DP53" s="126"/>
      <c r="DQ53" s="126"/>
      <c r="DR53" s="126"/>
      <c r="DS53" s="126"/>
      <c r="DT53" s="126">
        <f>データ!BR7</f>
        <v>18.2</v>
      </c>
      <c r="DU53" s="126"/>
      <c r="DV53" s="126"/>
      <c r="DW53" s="126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>
        <f>データ!BS7</f>
        <v>19.7</v>
      </c>
      <c r="EI53" s="126"/>
      <c r="EJ53" s="126"/>
      <c r="EK53" s="126"/>
      <c r="EL53" s="126"/>
      <c r="EM53" s="126"/>
      <c r="EN53" s="126"/>
      <c r="EO53" s="126"/>
      <c r="EP53" s="126"/>
      <c r="EQ53" s="126"/>
      <c r="ER53" s="126"/>
      <c r="ES53" s="126"/>
      <c r="ET53" s="126"/>
      <c r="EU53" s="126"/>
      <c r="EV53" s="126">
        <f>データ!BT7</f>
        <v>21</v>
      </c>
      <c r="EW53" s="126"/>
      <c r="EX53" s="126"/>
      <c r="EY53" s="126"/>
      <c r="EZ53" s="126"/>
      <c r="FA53" s="126"/>
      <c r="FB53" s="126"/>
      <c r="FC53" s="126"/>
      <c r="FD53" s="126"/>
      <c r="FE53" s="126"/>
      <c r="FF53" s="126"/>
      <c r="FG53" s="126"/>
      <c r="FH53" s="126"/>
      <c r="FI53" s="126"/>
      <c r="FJ53" s="126">
        <f>データ!BU7</f>
        <v>11.3</v>
      </c>
      <c r="FK53" s="126"/>
      <c r="FL53" s="126"/>
      <c r="FM53" s="126"/>
      <c r="FN53" s="126"/>
      <c r="FO53" s="126"/>
      <c r="FP53" s="126"/>
      <c r="FQ53" s="126"/>
      <c r="FR53" s="126"/>
      <c r="FS53" s="126"/>
      <c r="FT53" s="126"/>
      <c r="FU53" s="126"/>
      <c r="FV53" s="126"/>
      <c r="FW53" s="126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7" t="s">
        <v>27</v>
      </c>
      <c r="GL53" s="127"/>
      <c r="GM53" s="127"/>
      <c r="GN53" s="127"/>
      <c r="GO53" s="127"/>
      <c r="GP53" s="127"/>
      <c r="GQ53" s="127"/>
      <c r="GR53" s="127"/>
      <c r="GS53" s="127"/>
      <c r="GT53" s="126">
        <f>データ!CB7</f>
        <v>-3.1</v>
      </c>
      <c r="GU53" s="126"/>
      <c r="GV53" s="126"/>
      <c r="GW53" s="126"/>
      <c r="GX53" s="126"/>
      <c r="GY53" s="126"/>
      <c r="GZ53" s="126"/>
      <c r="HA53" s="126"/>
      <c r="HB53" s="126"/>
      <c r="HC53" s="126"/>
      <c r="HD53" s="126"/>
      <c r="HE53" s="126"/>
      <c r="HF53" s="126"/>
      <c r="HG53" s="126"/>
      <c r="HH53" s="126">
        <f>データ!CC7</f>
        <v>-0.8</v>
      </c>
      <c r="HI53" s="126"/>
      <c r="HJ53" s="126"/>
      <c r="HK53" s="126"/>
      <c r="HL53" s="126"/>
      <c r="HM53" s="126"/>
      <c r="HN53" s="126"/>
      <c r="HO53" s="126"/>
      <c r="HP53" s="126"/>
      <c r="HQ53" s="126"/>
      <c r="HR53" s="126"/>
      <c r="HS53" s="126"/>
      <c r="HT53" s="126"/>
      <c r="HU53" s="126"/>
      <c r="HV53" s="126">
        <f>データ!CD7</f>
        <v>-11.3</v>
      </c>
      <c r="HW53" s="126"/>
      <c r="HX53" s="126"/>
      <c r="HY53" s="126"/>
      <c r="HZ53" s="126"/>
      <c r="IA53" s="126"/>
      <c r="IB53" s="126"/>
      <c r="IC53" s="126"/>
      <c r="ID53" s="126"/>
      <c r="IE53" s="126"/>
      <c r="IF53" s="126"/>
      <c r="IG53" s="126"/>
      <c r="IH53" s="126"/>
      <c r="II53" s="126"/>
      <c r="IJ53" s="126">
        <f>データ!CE7</f>
        <v>-4.3</v>
      </c>
      <c r="IK53" s="126"/>
      <c r="IL53" s="126"/>
      <c r="IM53" s="126"/>
      <c r="IN53" s="126"/>
      <c r="IO53" s="126"/>
      <c r="IP53" s="126"/>
      <c r="IQ53" s="126"/>
      <c r="IR53" s="126"/>
      <c r="IS53" s="126"/>
      <c r="IT53" s="126"/>
      <c r="IU53" s="126"/>
      <c r="IV53" s="126"/>
      <c r="IW53" s="126"/>
      <c r="IX53" s="126">
        <f>データ!CF7</f>
        <v>-3.3</v>
      </c>
      <c r="IY53" s="126"/>
      <c r="IZ53" s="126"/>
      <c r="JA53" s="126"/>
      <c r="JB53" s="126"/>
      <c r="JC53" s="126"/>
      <c r="JD53" s="126"/>
      <c r="JE53" s="126"/>
      <c r="JF53" s="126"/>
      <c r="JG53" s="126"/>
      <c r="JH53" s="126"/>
      <c r="JI53" s="126"/>
      <c r="JJ53" s="126"/>
      <c r="JK53" s="126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7" t="s">
        <v>27</v>
      </c>
      <c r="JZ53" s="127"/>
      <c r="KA53" s="127"/>
      <c r="KB53" s="127"/>
      <c r="KC53" s="127"/>
      <c r="KD53" s="127"/>
      <c r="KE53" s="127"/>
      <c r="KF53" s="127"/>
      <c r="KG53" s="127"/>
      <c r="KH53" s="128">
        <f>データ!CM7</f>
        <v>-6017</v>
      </c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>
        <f>データ!CN7</f>
        <v>27480</v>
      </c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>
        <f>データ!CO7</f>
        <v>-30344</v>
      </c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>
        <f>データ!CP7</f>
        <v>-10765</v>
      </c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>
        <f>データ!CQ7</f>
        <v>-6894</v>
      </c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4"/>
      <c r="NA53" s="4"/>
      <c r="NB53" s="4"/>
      <c r="NC53" s="4"/>
      <c r="ND53" s="4"/>
      <c r="NE53" s="4"/>
      <c r="NF53" s="4"/>
      <c r="NG53" s="22"/>
      <c r="NH53" s="2"/>
      <c r="NI53" s="119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1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127" t="s">
        <v>29</v>
      </c>
      <c r="J54" s="127"/>
      <c r="K54" s="127"/>
      <c r="L54" s="127"/>
      <c r="M54" s="127"/>
      <c r="N54" s="127"/>
      <c r="O54" s="127"/>
      <c r="P54" s="127"/>
      <c r="Q54" s="127"/>
      <c r="R54" s="126">
        <f>データ!BK7</f>
        <v>31.6</v>
      </c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>
        <f>データ!BL7</f>
        <v>33.1</v>
      </c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>
        <f>データ!BM7</f>
        <v>33.799999999999997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>
        <f>データ!BN7</f>
        <v>31.6</v>
      </c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>
        <f>データ!BO7</f>
        <v>26.8</v>
      </c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7" t="s">
        <v>29</v>
      </c>
      <c r="CX54" s="127"/>
      <c r="CY54" s="127"/>
      <c r="CZ54" s="127"/>
      <c r="DA54" s="127"/>
      <c r="DB54" s="127"/>
      <c r="DC54" s="127"/>
      <c r="DD54" s="127"/>
      <c r="DE54" s="127"/>
      <c r="DF54" s="126">
        <f>データ!BV7</f>
        <v>29.3</v>
      </c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>
        <f>データ!BW7</f>
        <v>30.2</v>
      </c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>
        <f>データ!BX7</f>
        <v>28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>
        <f>データ!BY7</f>
        <v>26.1</v>
      </c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>
        <f>データ!BZ7</f>
        <v>28.6</v>
      </c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7" t="s">
        <v>29</v>
      </c>
      <c r="GL54" s="127"/>
      <c r="GM54" s="127"/>
      <c r="GN54" s="127"/>
      <c r="GO54" s="127"/>
      <c r="GP54" s="127"/>
      <c r="GQ54" s="127"/>
      <c r="GR54" s="127"/>
      <c r="GS54" s="127"/>
      <c r="GT54" s="126">
        <f>データ!CG7</f>
        <v>20.399999999999999</v>
      </c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>
        <f>データ!CH7</f>
        <v>17.2</v>
      </c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>
        <f>データ!CI7</f>
        <v>15.2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>
        <f>データ!CJ7</f>
        <v>-279.7</v>
      </c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>
        <f>データ!CK7</f>
        <v>13.8</v>
      </c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7" t="s">
        <v>29</v>
      </c>
      <c r="JZ54" s="127"/>
      <c r="KA54" s="127"/>
      <c r="KB54" s="127"/>
      <c r="KC54" s="127"/>
      <c r="KD54" s="127"/>
      <c r="KE54" s="127"/>
      <c r="KF54" s="127"/>
      <c r="KG54" s="127"/>
      <c r="KH54" s="129">
        <f>データ!CR7</f>
        <v>9064</v>
      </c>
      <c r="KI54" s="130"/>
      <c r="KJ54" s="130"/>
      <c r="KK54" s="130"/>
      <c r="KL54" s="130"/>
      <c r="KM54" s="130"/>
      <c r="KN54" s="130"/>
      <c r="KO54" s="130"/>
      <c r="KP54" s="130"/>
      <c r="KQ54" s="130"/>
      <c r="KR54" s="130"/>
      <c r="KS54" s="130"/>
      <c r="KT54" s="130"/>
      <c r="KU54" s="131"/>
      <c r="KV54" s="129">
        <f>データ!CS7</f>
        <v>2276</v>
      </c>
      <c r="KW54" s="130"/>
      <c r="KX54" s="130"/>
      <c r="KY54" s="130"/>
      <c r="KZ54" s="130"/>
      <c r="LA54" s="130"/>
      <c r="LB54" s="130"/>
      <c r="LC54" s="130"/>
      <c r="LD54" s="130"/>
      <c r="LE54" s="130"/>
      <c r="LF54" s="130"/>
      <c r="LG54" s="130"/>
      <c r="LH54" s="130"/>
      <c r="LI54" s="131"/>
      <c r="LJ54" s="129">
        <f>データ!CT7</f>
        <v>-8016</v>
      </c>
      <c r="LK54" s="130"/>
      <c r="LL54" s="130"/>
      <c r="LM54" s="130"/>
      <c r="LN54" s="130"/>
      <c r="LO54" s="130"/>
      <c r="LP54" s="130"/>
      <c r="LQ54" s="130"/>
      <c r="LR54" s="130"/>
      <c r="LS54" s="130"/>
      <c r="LT54" s="130"/>
      <c r="LU54" s="130"/>
      <c r="LV54" s="130"/>
      <c r="LW54" s="131"/>
      <c r="LX54" s="129">
        <f>データ!CU7</f>
        <v>7024</v>
      </c>
      <c r="LY54" s="130"/>
      <c r="LZ54" s="130"/>
      <c r="MA54" s="130"/>
      <c r="MB54" s="130"/>
      <c r="MC54" s="130"/>
      <c r="MD54" s="130"/>
      <c r="ME54" s="130"/>
      <c r="MF54" s="130"/>
      <c r="MG54" s="130"/>
      <c r="MH54" s="130"/>
      <c r="MI54" s="130"/>
      <c r="MJ54" s="130"/>
      <c r="MK54" s="131"/>
      <c r="ML54" s="129">
        <f>データ!CV7</f>
        <v>3003</v>
      </c>
      <c r="MM54" s="130"/>
      <c r="MN54" s="130"/>
      <c r="MO54" s="130"/>
      <c r="MP54" s="130"/>
      <c r="MQ54" s="130"/>
      <c r="MR54" s="130"/>
      <c r="MS54" s="130"/>
      <c r="MT54" s="130"/>
      <c r="MU54" s="130"/>
      <c r="MV54" s="130"/>
      <c r="MW54" s="130"/>
      <c r="MX54" s="130"/>
      <c r="MY54" s="131"/>
      <c r="MZ54" s="4"/>
      <c r="NA54" s="4"/>
      <c r="NB54" s="4"/>
      <c r="NC54" s="4"/>
      <c r="ND54" s="4"/>
      <c r="NE54" s="4"/>
      <c r="NF54" s="4"/>
      <c r="NG54" s="22"/>
      <c r="NH54" s="2"/>
      <c r="NI54" s="119"/>
      <c r="NJ54" s="120"/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1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19"/>
      <c r="NJ55" s="120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1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19"/>
      <c r="NJ56" s="120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1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19"/>
      <c r="NJ57" s="120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1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19"/>
      <c r="NJ58" s="120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1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19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1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10" t="s">
        <v>31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  <c r="IW60" s="110"/>
      <c r="IX60" s="110"/>
      <c r="IY60" s="110"/>
      <c r="IZ60" s="110"/>
      <c r="JA60" s="110"/>
      <c r="JB60" s="110"/>
      <c r="JC60" s="110"/>
      <c r="JD60" s="110"/>
      <c r="JE60" s="110"/>
      <c r="JF60" s="110"/>
      <c r="JG60" s="110"/>
      <c r="JH60" s="110"/>
      <c r="JI60" s="110"/>
      <c r="JJ60" s="110"/>
      <c r="JK60" s="110"/>
      <c r="JL60" s="110"/>
      <c r="JM60" s="110"/>
      <c r="JN60" s="110"/>
      <c r="JO60" s="110"/>
      <c r="JP60" s="110"/>
      <c r="JQ60" s="110"/>
      <c r="JR60" s="110"/>
      <c r="JS60" s="110"/>
      <c r="JT60" s="110"/>
      <c r="JU60" s="110"/>
      <c r="JV60" s="110"/>
      <c r="JW60" s="110"/>
      <c r="JX60" s="110"/>
      <c r="JY60" s="110"/>
      <c r="JZ60" s="110"/>
      <c r="KA60" s="110"/>
      <c r="KB60" s="110"/>
      <c r="KC60" s="110"/>
      <c r="KD60" s="110"/>
      <c r="KE60" s="110"/>
      <c r="KF60" s="110"/>
      <c r="KG60" s="110"/>
      <c r="KH60" s="110"/>
      <c r="KI60" s="110"/>
      <c r="KJ60" s="110"/>
      <c r="KK60" s="110"/>
      <c r="KL60" s="110"/>
      <c r="KM60" s="110"/>
      <c r="KN60" s="110"/>
      <c r="KO60" s="110"/>
      <c r="KP60" s="110"/>
      <c r="KQ60" s="110"/>
      <c r="KR60" s="110"/>
      <c r="KS60" s="110"/>
      <c r="KT60" s="110"/>
      <c r="KU60" s="110"/>
      <c r="KV60" s="110"/>
      <c r="KW60" s="110"/>
      <c r="KX60" s="110"/>
      <c r="KY60" s="110"/>
      <c r="KZ60" s="110"/>
      <c r="LA60" s="110"/>
      <c r="LB60" s="110"/>
      <c r="LC60" s="110"/>
      <c r="LD60" s="110"/>
      <c r="LE60" s="110"/>
      <c r="LF60" s="110"/>
      <c r="LG60" s="110"/>
      <c r="LH60" s="110"/>
      <c r="LI60" s="110"/>
      <c r="LJ60" s="110"/>
      <c r="LK60" s="110"/>
      <c r="LL60" s="110"/>
      <c r="LM60" s="110"/>
      <c r="LN60" s="110"/>
      <c r="LO60" s="110"/>
      <c r="LP60" s="110"/>
      <c r="LQ60" s="110"/>
      <c r="LR60" s="110"/>
      <c r="LS60" s="110"/>
      <c r="LT60" s="110"/>
      <c r="LU60" s="110"/>
      <c r="LV60" s="110"/>
      <c r="LW60" s="110"/>
      <c r="LX60" s="110"/>
      <c r="LY60" s="110"/>
      <c r="LZ60" s="110"/>
      <c r="MA60" s="110"/>
      <c r="MB60" s="110"/>
      <c r="MC60" s="110"/>
      <c r="MD60" s="110"/>
      <c r="ME60" s="110"/>
      <c r="MF60" s="110"/>
      <c r="MG60" s="110"/>
      <c r="MH60" s="110"/>
      <c r="MI60" s="110"/>
      <c r="MJ60" s="110"/>
      <c r="MK60" s="110"/>
      <c r="ML60" s="110"/>
      <c r="MM60" s="110"/>
      <c r="MN60" s="110"/>
      <c r="MO60" s="110"/>
      <c r="MP60" s="110"/>
      <c r="MQ60" s="110"/>
      <c r="MR60" s="110"/>
      <c r="MS60" s="110"/>
      <c r="MT60" s="110"/>
      <c r="MU60" s="110"/>
      <c r="MV60" s="110"/>
      <c r="MW60" s="110"/>
      <c r="MX60" s="110"/>
      <c r="MY60" s="110"/>
      <c r="MZ60" s="110"/>
      <c r="NA60" s="110"/>
      <c r="NB60" s="20"/>
      <c r="NC60" s="20"/>
      <c r="ND60" s="20"/>
      <c r="NE60" s="20"/>
      <c r="NF60" s="20"/>
      <c r="NG60" s="32"/>
      <c r="NH60" s="2"/>
      <c r="NI60" s="119"/>
      <c r="NJ60" s="120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1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20"/>
      <c r="NC61" s="20"/>
      <c r="ND61" s="20"/>
      <c r="NE61" s="20"/>
      <c r="NF61" s="20"/>
      <c r="NG61" s="32"/>
      <c r="NH61" s="2"/>
      <c r="NI61" s="119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1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19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1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2" t="s">
        <v>32</v>
      </c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2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2"/>
      <c r="FG63" s="132"/>
      <c r="FH63" s="132"/>
      <c r="FI63" s="132"/>
      <c r="FJ63" s="132"/>
      <c r="FK63" s="132"/>
      <c r="FL63" s="132"/>
      <c r="FM63" s="132"/>
      <c r="FN63" s="132"/>
      <c r="FO63" s="132"/>
      <c r="FP63" s="132"/>
      <c r="FQ63" s="132"/>
      <c r="FR63" s="132"/>
      <c r="FS63" s="132"/>
      <c r="FT63" s="132"/>
      <c r="FU63" s="132"/>
      <c r="FV63" s="132"/>
      <c r="FW63" s="132"/>
      <c r="FX63" s="132"/>
      <c r="FY63" s="132"/>
      <c r="FZ63" s="132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19"/>
      <c r="NJ63" s="120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1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2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2"/>
      <c r="FG64" s="132"/>
      <c r="FH64" s="132"/>
      <c r="FI64" s="132"/>
      <c r="FJ64" s="132"/>
      <c r="FK64" s="132"/>
      <c r="FL64" s="132"/>
      <c r="FM64" s="132"/>
      <c r="FN64" s="132"/>
      <c r="FO64" s="132"/>
      <c r="FP64" s="132"/>
      <c r="FQ64" s="132"/>
      <c r="FR64" s="132"/>
      <c r="FS64" s="132"/>
      <c r="FT64" s="132"/>
      <c r="FU64" s="132"/>
      <c r="FV64" s="132"/>
      <c r="FW64" s="132"/>
      <c r="FX64" s="132"/>
      <c r="FY64" s="132"/>
      <c r="FZ64" s="132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22"/>
      <c r="NJ64" s="123"/>
      <c r="NK64" s="123"/>
      <c r="NL64" s="123"/>
      <c r="NM64" s="123"/>
      <c r="NN64" s="123"/>
      <c r="NO64" s="123"/>
      <c r="NP64" s="123"/>
      <c r="NQ64" s="123"/>
      <c r="NR64" s="123"/>
      <c r="NS64" s="123"/>
      <c r="NT64" s="123"/>
      <c r="NU64" s="123"/>
      <c r="NV64" s="123"/>
      <c r="NW64" s="124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2"/>
      <c r="EZ65" s="132"/>
      <c r="FA65" s="132"/>
      <c r="FB65" s="132"/>
      <c r="FC65" s="132"/>
      <c r="FD65" s="132"/>
      <c r="FE65" s="132"/>
      <c r="FF65" s="132"/>
      <c r="FG65" s="132"/>
      <c r="FH65" s="132"/>
      <c r="FI65" s="132"/>
      <c r="FJ65" s="132"/>
      <c r="FK65" s="132"/>
      <c r="FL65" s="132"/>
      <c r="FM65" s="132"/>
      <c r="FN65" s="132"/>
      <c r="FO65" s="132"/>
      <c r="FP65" s="132"/>
      <c r="FQ65" s="132"/>
      <c r="FR65" s="132"/>
      <c r="FS65" s="132"/>
      <c r="FT65" s="132"/>
      <c r="FU65" s="132"/>
      <c r="FV65" s="132"/>
      <c r="FW65" s="132"/>
      <c r="FX65" s="132"/>
      <c r="FY65" s="132"/>
      <c r="FZ65" s="132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6" t="s">
        <v>33</v>
      </c>
      <c r="NJ65" s="117"/>
      <c r="NK65" s="117"/>
      <c r="NL65" s="117"/>
      <c r="NM65" s="117"/>
      <c r="NN65" s="117"/>
      <c r="NO65" s="117"/>
      <c r="NP65" s="117"/>
      <c r="NQ65" s="117"/>
      <c r="NR65" s="117"/>
      <c r="NS65" s="117"/>
      <c r="NT65" s="117"/>
      <c r="NU65" s="117"/>
      <c r="NV65" s="117"/>
      <c r="NW65" s="118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  <c r="FH66" s="132"/>
      <c r="FI66" s="132"/>
      <c r="FJ66" s="132"/>
      <c r="FK66" s="132"/>
      <c r="FL66" s="132"/>
      <c r="FM66" s="132"/>
      <c r="FN66" s="132"/>
      <c r="FO66" s="132"/>
      <c r="FP66" s="132"/>
      <c r="FQ66" s="132"/>
      <c r="FR66" s="132"/>
      <c r="FS66" s="132"/>
      <c r="FT66" s="132"/>
      <c r="FU66" s="132"/>
      <c r="FV66" s="132"/>
      <c r="FW66" s="132"/>
      <c r="FX66" s="132"/>
      <c r="FY66" s="132"/>
      <c r="FZ66" s="132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19" t="s">
        <v>144</v>
      </c>
      <c r="NJ66" s="120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1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3">
        <f>データ!DI6</f>
        <v>1834560</v>
      </c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3"/>
      <c r="FF67" s="133"/>
      <c r="FG67" s="133"/>
      <c r="FH67" s="133"/>
      <c r="FI67" s="133"/>
      <c r="FJ67" s="133"/>
      <c r="FK67" s="133"/>
      <c r="FL67" s="133"/>
      <c r="FM67" s="133"/>
      <c r="FN67" s="133"/>
      <c r="FO67" s="133"/>
      <c r="FP67" s="133"/>
      <c r="FQ67" s="133"/>
      <c r="FR67" s="133"/>
      <c r="FS67" s="133"/>
      <c r="FT67" s="133"/>
      <c r="FU67" s="133"/>
      <c r="FV67" s="133"/>
      <c r="FW67" s="133"/>
      <c r="FX67" s="133"/>
      <c r="FY67" s="133"/>
      <c r="FZ67" s="133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19"/>
      <c r="NJ67" s="120"/>
      <c r="NK67" s="120"/>
      <c r="NL67" s="120"/>
      <c r="NM67" s="120"/>
      <c r="NN67" s="120"/>
      <c r="NO67" s="120"/>
      <c r="NP67" s="120"/>
      <c r="NQ67" s="120"/>
      <c r="NR67" s="120"/>
      <c r="NS67" s="120"/>
      <c r="NT67" s="120"/>
      <c r="NU67" s="120"/>
      <c r="NV67" s="120"/>
      <c r="NW67" s="121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19"/>
      <c r="NJ68" s="120"/>
      <c r="NK68" s="120"/>
      <c r="NL68" s="120"/>
      <c r="NM68" s="120"/>
      <c r="NN68" s="120"/>
      <c r="NO68" s="120"/>
      <c r="NP68" s="120"/>
      <c r="NQ68" s="120"/>
      <c r="NR68" s="120"/>
      <c r="NS68" s="120"/>
      <c r="NT68" s="120"/>
      <c r="NU68" s="120"/>
      <c r="NV68" s="120"/>
      <c r="NW68" s="121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3"/>
      <c r="FF69" s="133"/>
      <c r="FG69" s="133"/>
      <c r="FH69" s="133"/>
      <c r="FI69" s="133"/>
      <c r="FJ69" s="133"/>
      <c r="FK69" s="133"/>
      <c r="FL69" s="133"/>
      <c r="FM69" s="133"/>
      <c r="FN69" s="133"/>
      <c r="FO69" s="133"/>
      <c r="FP69" s="133"/>
      <c r="FQ69" s="133"/>
      <c r="FR69" s="133"/>
      <c r="FS69" s="133"/>
      <c r="FT69" s="133"/>
      <c r="FU69" s="133"/>
      <c r="FV69" s="133"/>
      <c r="FW69" s="133"/>
      <c r="FX69" s="133"/>
      <c r="FY69" s="133"/>
      <c r="FZ69" s="133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19"/>
      <c r="NJ69" s="120"/>
      <c r="NK69" s="120"/>
      <c r="NL69" s="120"/>
      <c r="NM69" s="120"/>
      <c r="NN69" s="120"/>
      <c r="NO69" s="120"/>
      <c r="NP69" s="120"/>
      <c r="NQ69" s="120"/>
      <c r="NR69" s="120"/>
      <c r="NS69" s="120"/>
      <c r="NT69" s="120"/>
      <c r="NU69" s="120"/>
      <c r="NV69" s="120"/>
      <c r="NW69" s="121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3"/>
      <c r="FF70" s="133"/>
      <c r="FG70" s="133"/>
      <c r="FH70" s="133"/>
      <c r="FI70" s="133"/>
      <c r="FJ70" s="133"/>
      <c r="FK70" s="133"/>
      <c r="FL70" s="133"/>
      <c r="FM70" s="133"/>
      <c r="FN70" s="133"/>
      <c r="FO70" s="133"/>
      <c r="FP70" s="133"/>
      <c r="FQ70" s="133"/>
      <c r="FR70" s="133"/>
      <c r="FS70" s="133"/>
      <c r="FT70" s="133"/>
      <c r="FU70" s="133"/>
      <c r="FV70" s="133"/>
      <c r="FW70" s="133"/>
      <c r="FX70" s="133"/>
      <c r="FY70" s="133"/>
      <c r="FZ70" s="133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19"/>
      <c r="NJ70" s="120"/>
      <c r="NK70" s="120"/>
      <c r="NL70" s="120"/>
      <c r="NM70" s="120"/>
      <c r="NN70" s="120"/>
      <c r="NO70" s="120"/>
      <c r="NP70" s="120"/>
      <c r="NQ70" s="120"/>
      <c r="NR70" s="120"/>
      <c r="NS70" s="120"/>
      <c r="NT70" s="120"/>
      <c r="NU70" s="120"/>
      <c r="NV70" s="120"/>
      <c r="NW70" s="121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19"/>
      <c r="NJ71" s="120"/>
      <c r="NK71" s="120"/>
      <c r="NL71" s="120"/>
      <c r="NM71" s="120"/>
      <c r="NN71" s="120"/>
      <c r="NO71" s="120"/>
      <c r="NP71" s="120"/>
      <c r="NQ71" s="120"/>
      <c r="NR71" s="120"/>
      <c r="NS71" s="120"/>
      <c r="NT71" s="120"/>
      <c r="NU71" s="120"/>
      <c r="NV71" s="120"/>
      <c r="NW71" s="121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2" t="s">
        <v>34</v>
      </c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2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19"/>
      <c r="NJ72" s="120"/>
      <c r="NK72" s="120"/>
      <c r="NL72" s="120"/>
      <c r="NM72" s="120"/>
      <c r="NN72" s="120"/>
      <c r="NO72" s="120"/>
      <c r="NP72" s="120"/>
      <c r="NQ72" s="120"/>
      <c r="NR72" s="120"/>
      <c r="NS72" s="120"/>
      <c r="NT72" s="120"/>
      <c r="NU72" s="120"/>
      <c r="NV72" s="120"/>
      <c r="NW72" s="121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132"/>
      <c r="DS73" s="132"/>
      <c r="DT73" s="132"/>
      <c r="DU73" s="132"/>
      <c r="DV73" s="132"/>
      <c r="DW73" s="132"/>
      <c r="DX73" s="132"/>
      <c r="DY73" s="132"/>
      <c r="DZ73" s="132"/>
      <c r="EA73" s="132"/>
      <c r="EB73" s="132"/>
      <c r="EC73" s="132"/>
      <c r="ED73" s="132"/>
      <c r="EE73" s="132"/>
      <c r="EF73" s="132"/>
      <c r="EG73" s="132"/>
      <c r="EH73" s="132"/>
      <c r="EI73" s="132"/>
      <c r="EJ73" s="132"/>
      <c r="EK73" s="132"/>
      <c r="EL73" s="132"/>
      <c r="EM73" s="132"/>
      <c r="EN73" s="132"/>
      <c r="EO73" s="132"/>
      <c r="EP73" s="132"/>
      <c r="EQ73" s="132"/>
      <c r="ER73" s="132"/>
      <c r="ES73" s="132"/>
      <c r="ET73" s="132"/>
      <c r="EU73" s="132"/>
      <c r="EV73" s="132"/>
      <c r="EW73" s="132"/>
      <c r="EX73" s="132"/>
      <c r="EY73" s="132"/>
      <c r="EZ73" s="132"/>
      <c r="FA73" s="132"/>
      <c r="FB73" s="132"/>
      <c r="FC73" s="132"/>
      <c r="FD73" s="132"/>
      <c r="FE73" s="132"/>
      <c r="FF73" s="132"/>
      <c r="FG73" s="132"/>
      <c r="FH73" s="132"/>
      <c r="FI73" s="132"/>
      <c r="FJ73" s="132"/>
      <c r="FK73" s="132"/>
      <c r="FL73" s="132"/>
      <c r="FM73" s="132"/>
      <c r="FN73" s="132"/>
      <c r="FO73" s="132"/>
      <c r="FP73" s="132"/>
      <c r="FQ73" s="132"/>
      <c r="FR73" s="132"/>
      <c r="FS73" s="132"/>
      <c r="FT73" s="132"/>
      <c r="FU73" s="132"/>
      <c r="FV73" s="132"/>
      <c r="FW73" s="132"/>
      <c r="FX73" s="132"/>
      <c r="FY73" s="132"/>
      <c r="FZ73" s="132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19"/>
      <c r="NJ73" s="120"/>
      <c r="NK73" s="120"/>
      <c r="NL73" s="120"/>
      <c r="NM73" s="120"/>
      <c r="NN73" s="120"/>
      <c r="NO73" s="120"/>
      <c r="NP73" s="120"/>
      <c r="NQ73" s="120"/>
      <c r="NR73" s="120"/>
      <c r="NS73" s="120"/>
      <c r="NT73" s="120"/>
      <c r="NU73" s="120"/>
      <c r="NV73" s="120"/>
      <c r="NW73" s="121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132"/>
      <c r="FD74" s="132"/>
      <c r="FE74" s="132"/>
      <c r="FF74" s="132"/>
      <c r="FG74" s="132"/>
      <c r="FH74" s="132"/>
      <c r="FI74" s="132"/>
      <c r="FJ74" s="132"/>
      <c r="FK74" s="132"/>
      <c r="FL74" s="132"/>
      <c r="FM74" s="132"/>
      <c r="FN74" s="132"/>
      <c r="FO74" s="132"/>
      <c r="FP74" s="132"/>
      <c r="FQ74" s="132"/>
      <c r="FR74" s="132"/>
      <c r="FS74" s="132"/>
      <c r="FT74" s="132"/>
      <c r="FU74" s="132"/>
      <c r="FV74" s="132"/>
      <c r="FW74" s="132"/>
      <c r="FX74" s="132"/>
      <c r="FY74" s="132"/>
      <c r="FZ74" s="132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19"/>
      <c r="NJ74" s="120"/>
      <c r="NK74" s="120"/>
      <c r="NL74" s="120"/>
      <c r="NM74" s="120"/>
      <c r="NN74" s="120"/>
      <c r="NO74" s="120"/>
      <c r="NP74" s="120"/>
      <c r="NQ74" s="120"/>
      <c r="NR74" s="120"/>
      <c r="NS74" s="120"/>
      <c r="NT74" s="120"/>
      <c r="NU74" s="120"/>
      <c r="NV74" s="120"/>
      <c r="NW74" s="121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  <c r="FL75" s="132"/>
      <c r="FM75" s="132"/>
      <c r="FN75" s="132"/>
      <c r="FO75" s="132"/>
      <c r="FP75" s="132"/>
      <c r="FQ75" s="132"/>
      <c r="FR75" s="132"/>
      <c r="FS75" s="132"/>
      <c r="FT75" s="132"/>
      <c r="FU75" s="132"/>
      <c r="FV75" s="132"/>
      <c r="FW75" s="132"/>
      <c r="FX75" s="132"/>
      <c r="FY75" s="132"/>
      <c r="FZ75" s="132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19"/>
      <c r="NJ75" s="120"/>
      <c r="NK75" s="120"/>
      <c r="NL75" s="120"/>
      <c r="NM75" s="120"/>
      <c r="NN75" s="120"/>
      <c r="NO75" s="120"/>
      <c r="NP75" s="120"/>
      <c r="NQ75" s="120"/>
      <c r="NR75" s="120"/>
      <c r="NS75" s="120"/>
      <c r="NT75" s="120"/>
      <c r="NU75" s="120"/>
      <c r="NV75" s="120"/>
      <c r="NW75" s="121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5" t="str">
        <f>データ!$B$11</f>
        <v>H27</v>
      </c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 t="str">
        <f>データ!$C$11</f>
        <v>H28</v>
      </c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 t="str">
        <f>データ!$D$11</f>
        <v>H29</v>
      </c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 t="str">
        <f>データ!$E$11</f>
        <v>H30</v>
      </c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 t="str">
        <f>データ!$F$11</f>
        <v>R01</v>
      </c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3">
        <f>データ!DJ6</f>
        <v>130000</v>
      </c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3"/>
      <c r="FF76" s="133"/>
      <c r="FG76" s="133"/>
      <c r="FH76" s="133"/>
      <c r="FI76" s="133"/>
      <c r="FJ76" s="133"/>
      <c r="FK76" s="133"/>
      <c r="FL76" s="133"/>
      <c r="FM76" s="133"/>
      <c r="FN76" s="133"/>
      <c r="FO76" s="133"/>
      <c r="FP76" s="133"/>
      <c r="FQ76" s="133"/>
      <c r="FR76" s="133"/>
      <c r="FS76" s="133"/>
      <c r="FT76" s="133"/>
      <c r="FU76" s="133"/>
      <c r="FV76" s="133"/>
      <c r="FW76" s="133"/>
      <c r="FX76" s="133"/>
      <c r="FY76" s="133"/>
      <c r="FZ76" s="133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5" t="str">
        <f>データ!$B$11</f>
        <v>H27</v>
      </c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 t="str">
        <f>データ!$C$11</f>
        <v>H28</v>
      </c>
      <c r="HI76" s="125"/>
      <c r="HJ76" s="125"/>
      <c r="HK76" s="125"/>
      <c r="HL76" s="125"/>
      <c r="HM76" s="125"/>
      <c r="HN76" s="125"/>
      <c r="HO76" s="125"/>
      <c r="HP76" s="125"/>
      <c r="HQ76" s="125"/>
      <c r="HR76" s="125"/>
      <c r="HS76" s="125"/>
      <c r="HT76" s="125"/>
      <c r="HU76" s="125"/>
      <c r="HV76" s="125" t="str">
        <f>データ!$D$11</f>
        <v>H29</v>
      </c>
      <c r="HW76" s="125"/>
      <c r="HX76" s="125"/>
      <c r="HY76" s="125"/>
      <c r="HZ76" s="125"/>
      <c r="IA76" s="125"/>
      <c r="IB76" s="125"/>
      <c r="IC76" s="125"/>
      <c r="ID76" s="125"/>
      <c r="IE76" s="125"/>
      <c r="IF76" s="125"/>
      <c r="IG76" s="125"/>
      <c r="IH76" s="125"/>
      <c r="II76" s="125"/>
      <c r="IJ76" s="125" t="str">
        <f>データ!$E$11</f>
        <v>H30</v>
      </c>
      <c r="IK76" s="125"/>
      <c r="IL76" s="125"/>
      <c r="IM76" s="125"/>
      <c r="IN76" s="125"/>
      <c r="IO76" s="125"/>
      <c r="IP76" s="125"/>
      <c r="IQ76" s="125"/>
      <c r="IR76" s="125"/>
      <c r="IS76" s="125"/>
      <c r="IT76" s="125"/>
      <c r="IU76" s="125"/>
      <c r="IV76" s="125"/>
      <c r="IW76" s="125"/>
      <c r="IX76" s="125" t="str">
        <f>データ!$F$11</f>
        <v>R01</v>
      </c>
      <c r="IY76" s="125"/>
      <c r="IZ76" s="125"/>
      <c r="JA76" s="125"/>
      <c r="JB76" s="125"/>
      <c r="JC76" s="125"/>
      <c r="JD76" s="125"/>
      <c r="JE76" s="125"/>
      <c r="JF76" s="125"/>
      <c r="JG76" s="125"/>
      <c r="JH76" s="125"/>
      <c r="JI76" s="125"/>
      <c r="JJ76" s="125"/>
      <c r="JK76" s="12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5" t="str">
        <f>データ!$B$11</f>
        <v>H27</v>
      </c>
      <c r="KI76" s="125"/>
      <c r="KJ76" s="125"/>
      <c r="KK76" s="125"/>
      <c r="KL76" s="125"/>
      <c r="KM76" s="125"/>
      <c r="KN76" s="125"/>
      <c r="KO76" s="125"/>
      <c r="KP76" s="125"/>
      <c r="KQ76" s="125"/>
      <c r="KR76" s="125"/>
      <c r="KS76" s="125"/>
      <c r="KT76" s="125"/>
      <c r="KU76" s="125"/>
      <c r="KV76" s="125" t="str">
        <f>データ!$C$11</f>
        <v>H28</v>
      </c>
      <c r="KW76" s="125"/>
      <c r="KX76" s="125"/>
      <c r="KY76" s="125"/>
      <c r="KZ76" s="125"/>
      <c r="LA76" s="125"/>
      <c r="LB76" s="125"/>
      <c r="LC76" s="125"/>
      <c r="LD76" s="125"/>
      <c r="LE76" s="125"/>
      <c r="LF76" s="125"/>
      <c r="LG76" s="125"/>
      <c r="LH76" s="125"/>
      <c r="LI76" s="125"/>
      <c r="LJ76" s="125" t="str">
        <f>データ!$D$11</f>
        <v>H29</v>
      </c>
      <c r="LK76" s="125"/>
      <c r="LL76" s="125"/>
      <c r="LM76" s="125"/>
      <c r="LN76" s="125"/>
      <c r="LO76" s="125"/>
      <c r="LP76" s="125"/>
      <c r="LQ76" s="125"/>
      <c r="LR76" s="125"/>
      <c r="LS76" s="125"/>
      <c r="LT76" s="125"/>
      <c r="LU76" s="125"/>
      <c r="LV76" s="125"/>
      <c r="LW76" s="125"/>
      <c r="LX76" s="125" t="str">
        <f>データ!$E$11</f>
        <v>H30</v>
      </c>
      <c r="LY76" s="125"/>
      <c r="LZ76" s="125"/>
      <c r="MA76" s="125"/>
      <c r="MB76" s="125"/>
      <c r="MC76" s="125"/>
      <c r="MD76" s="125"/>
      <c r="ME76" s="125"/>
      <c r="MF76" s="125"/>
      <c r="MG76" s="125"/>
      <c r="MH76" s="125"/>
      <c r="MI76" s="125"/>
      <c r="MJ76" s="125"/>
      <c r="MK76" s="125"/>
      <c r="ML76" s="125" t="str">
        <f>データ!$F$11</f>
        <v>R01</v>
      </c>
      <c r="MM76" s="125"/>
      <c r="MN76" s="125"/>
      <c r="MO76" s="125"/>
      <c r="MP76" s="125"/>
      <c r="MQ76" s="125"/>
      <c r="MR76" s="125"/>
      <c r="MS76" s="125"/>
      <c r="MT76" s="125"/>
      <c r="MU76" s="125"/>
      <c r="MV76" s="125"/>
      <c r="MW76" s="125"/>
      <c r="MX76" s="125"/>
      <c r="MY76" s="125"/>
      <c r="MZ76" s="4"/>
      <c r="NA76" s="4"/>
      <c r="NB76" s="4"/>
      <c r="NC76" s="4"/>
      <c r="ND76" s="4"/>
      <c r="NE76" s="4"/>
      <c r="NF76" s="37"/>
      <c r="NG76" s="22"/>
      <c r="NH76" s="2"/>
      <c r="NI76" s="119"/>
      <c r="NJ76" s="120"/>
      <c r="NK76" s="120"/>
      <c r="NL76" s="120"/>
      <c r="NM76" s="120"/>
      <c r="NN76" s="120"/>
      <c r="NO76" s="120"/>
      <c r="NP76" s="120"/>
      <c r="NQ76" s="120"/>
      <c r="NR76" s="120"/>
      <c r="NS76" s="120"/>
      <c r="NT76" s="120"/>
      <c r="NU76" s="120"/>
      <c r="NV76" s="120"/>
      <c r="NW76" s="121"/>
    </row>
    <row r="77" spans="1:387" ht="13.5" customHeight="1" x14ac:dyDescent="0.15">
      <c r="A77" s="2"/>
      <c r="B77" s="21"/>
      <c r="C77" s="4"/>
      <c r="D77" s="4"/>
      <c r="E77" s="4"/>
      <c r="F77" s="4"/>
      <c r="I77" s="127" t="s">
        <v>27</v>
      </c>
      <c r="J77" s="127"/>
      <c r="K77" s="127"/>
      <c r="L77" s="127"/>
      <c r="M77" s="127"/>
      <c r="N77" s="127"/>
      <c r="O77" s="127"/>
      <c r="P77" s="127"/>
      <c r="Q77" s="127"/>
      <c r="R77" s="134" t="str">
        <f>データ!CX7</f>
        <v xml:space="preserve"> </v>
      </c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 t="str">
        <f>データ!CY7</f>
        <v xml:space="preserve"> </v>
      </c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 t="str">
        <f>データ!CZ7</f>
        <v xml:space="preserve"> </v>
      </c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 t="str">
        <f>データ!DA7</f>
        <v xml:space="preserve"> </v>
      </c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 t="str">
        <f>データ!DB7</f>
        <v xml:space="preserve"> </v>
      </c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3"/>
      <c r="FF77" s="133"/>
      <c r="FG77" s="133"/>
      <c r="FH77" s="133"/>
      <c r="FI77" s="133"/>
      <c r="FJ77" s="133"/>
      <c r="FK77" s="133"/>
      <c r="FL77" s="133"/>
      <c r="FM77" s="133"/>
      <c r="FN77" s="133"/>
      <c r="FO77" s="133"/>
      <c r="FP77" s="133"/>
      <c r="FQ77" s="133"/>
      <c r="FR77" s="133"/>
      <c r="FS77" s="133"/>
      <c r="FT77" s="133"/>
      <c r="FU77" s="133"/>
      <c r="FV77" s="133"/>
      <c r="FW77" s="133"/>
      <c r="FX77" s="133"/>
      <c r="FY77" s="133"/>
      <c r="FZ77" s="133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7" t="s">
        <v>27</v>
      </c>
      <c r="GL77" s="127"/>
      <c r="GM77" s="127"/>
      <c r="GN77" s="127"/>
      <c r="GO77" s="127"/>
      <c r="GP77" s="127"/>
      <c r="GQ77" s="127"/>
      <c r="GR77" s="127"/>
      <c r="GS77" s="127"/>
      <c r="GT77" s="134" t="str">
        <f>データ!DK7</f>
        <v xml:space="preserve"> </v>
      </c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 t="str">
        <f>データ!DL7</f>
        <v xml:space="preserve"> </v>
      </c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 t="str">
        <f>データ!DM7</f>
        <v xml:space="preserve"> </v>
      </c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 t="str">
        <f>データ!DN7</f>
        <v xml:space="preserve"> </v>
      </c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 t="str">
        <f>データ!DO7</f>
        <v xml:space="preserve"> </v>
      </c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7" t="s">
        <v>27</v>
      </c>
      <c r="JZ77" s="127"/>
      <c r="KA77" s="127"/>
      <c r="KB77" s="127"/>
      <c r="KC77" s="127"/>
      <c r="KD77" s="127"/>
      <c r="KE77" s="127"/>
      <c r="KF77" s="127"/>
      <c r="KG77" s="127"/>
      <c r="KH77" s="126">
        <f>データ!DV7</f>
        <v>5.2</v>
      </c>
      <c r="KI77" s="126"/>
      <c r="KJ77" s="126"/>
      <c r="KK77" s="126"/>
      <c r="KL77" s="126"/>
      <c r="KM77" s="126"/>
      <c r="KN77" s="126"/>
      <c r="KO77" s="126"/>
      <c r="KP77" s="126"/>
      <c r="KQ77" s="126"/>
      <c r="KR77" s="126"/>
      <c r="KS77" s="126"/>
      <c r="KT77" s="126"/>
      <c r="KU77" s="126"/>
      <c r="KV77" s="126">
        <f>データ!DW7</f>
        <v>5</v>
      </c>
      <c r="KW77" s="126"/>
      <c r="KX77" s="126"/>
      <c r="KY77" s="126"/>
      <c r="KZ77" s="126"/>
      <c r="LA77" s="126"/>
      <c r="LB77" s="126"/>
      <c r="LC77" s="126"/>
      <c r="LD77" s="126"/>
      <c r="LE77" s="126"/>
      <c r="LF77" s="126"/>
      <c r="LG77" s="126"/>
      <c r="LH77" s="126"/>
      <c r="LI77" s="126"/>
      <c r="LJ77" s="126">
        <f>データ!DX7</f>
        <v>5.0999999999999996</v>
      </c>
      <c r="LK77" s="126"/>
      <c r="LL77" s="126"/>
      <c r="LM77" s="126"/>
      <c r="LN77" s="126"/>
      <c r="LO77" s="126"/>
      <c r="LP77" s="126"/>
      <c r="LQ77" s="126"/>
      <c r="LR77" s="126"/>
      <c r="LS77" s="126"/>
      <c r="LT77" s="126"/>
      <c r="LU77" s="126"/>
      <c r="LV77" s="126"/>
      <c r="LW77" s="126"/>
      <c r="LX77" s="126">
        <f>データ!DY7</f>
        <v>5.0999999999999996</v>
      </c>
      <c r="LY77" s="126"/>
      <c r="LZ77" s="126"/>
      <c r="MA77" s="126"/>
      <c r="MB77" s="126"/>
      <c r="MC77" s="126"/>
      <c r="MD77" s="126"/>
      <c r="ME77" s="126"/>
      <c r="MF77" s="126"/>
      <c r="MG77" s="126"/>
      <c r="MH77" s="126"/>
      <c r="MI77" s="126"/>
      <c r="MJ77" s="126"/>
      <c r="MK77" s="126"/>
      <c r="ML77" s="126">
        <f>データ!DZ7</f>
        <v>4.5</v>
      </c>
      <c r="MM77" s="126"/>
      <c r="MN77" s="126"/>
      <c r="MO77" s="126"/>
      <c r="MP77" s="126"/>
      <c r="MQ77" s="126"/>
      <c r="MR77" s="126"/>
      <c r="MS77" s="126"/>
      <c r="MT77" s="126"/>
      <c r="MU77" s="126"/>
      <c r="MV77" s="126"/>
      <c r="MW77" s="126"/>
      <c r="MX77" s="126"/>
      <c r="MY77" s="126"/>
      <c r="MZ77" s="4"/>
      <c r="NA77" s="4"/>
      <c r="NB77" s="4"/>
      <c r="NC77" s="4"/>
      <c r="ND77" s="4"/>
      <c r="NE77" s="4"/>
      <c r="NF77" s="37"/>
      <c r="NG77" s="22"/>
      <c r="NH77" s="2"/>
      <c r="NI77" s="119"/>
      <c r="NJ77" s="120"/>
      <c r="NK77" s="120"/>
      <c r="NL77" s="120"/>
      <c r="NM77" s="120"/>
      <c r="NN77" s="120"/>
      <c r="NO77" s="120"/>
      <c r="NP77" s="120"/>
      <c r="NQ77" s="120"/>
      <c r="NR77" s="120"/>
      <c r="NS77" s="120"/>
      <c r="NT77" s="120"/>
      <c r="NU77" s="120"/>
      <c r="NV77" s="120"/>
      <c r="NW77" s="121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127" t="s">
        <v>29</v>
      </c>
      <c r="J78" s="127"/>
      <c r="K78" s="127"/>
      <c r="L78" s="127"/>
      <c r="M78" s="127"/>
      <c r="N78" s="127"/>
      <c r="O78" s="127"/>
      <c r="P78" s="127"/>
      <c r="Q78" s="127"/>
      <c r="R78" s="134" t="str">
        <f>データ!DC7</f>
        <v xml:space="preserve"> </v>
      </c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 t="str">
        <f>データ!DD7</f>
        <v xml:space="preserve"> </v>
      </c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 t="str">
        <f>データ!DE7</f>
        <v xml:space="preserve"> </v>
      </c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 t="str">
        <f>データ!DF7</f>
        <v xml:space="preserve"> </v>
      </c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 t="str">
        <f>データ!DG7</f>
        <v xml:space="preserve"> </v>
      </c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3"/>
      <c r="FF78" s="133"/>
      <c r="FG78" s="133"/>
      <c r="FH78" s="133"/>
      <c r="FI78" s="133"/>
      <c r="FJ78" s="133"/>
      <c r="FK78" s="133"/>
      <c r="FL78" s="133"/>
      <c r="FM78" s="133"/>
      <c r="FN78" s="133"/>
      <c r="FO78" s="133"/>
      <c r="FP78" s="133"/>
      <c r="FQ78" s="133"/>
      <c r="FR78" s="133"/>
      <c r="FS78" s="133"/>
      <c r="FT78" s="133"/>
      <c r="FU78" s="133"/>
      <c r="FV78" s="133"/>
      <c r="FW78" s="133"/>
      <c r="FX78" s="133"/>
      <c r="FY78" s="133"/>
      <c r="FZ78" s="133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7" t="s">
        <v>29</v>
      </c>
      <c r="GL78" s="127"/>
      <c r="GM78" s="127"/>
      <c r="GN78" s="127"/>
      <c r="GO78" s="127"/>
      <c r="GP78" s="127"/>
      <c r="GQ78" s="127"/>
      <c r="GR78" s="127"/>
      <c r="GS78" s="127"/>
      <c r="GT78" s="134" t="str">
        <f>データ!DP7</f>
        <v xml:space="preserve"> </v>
      </c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 t="str">
        <f>データ!DQ7</f>
        <v xml:space="preserve"> </v>
      </c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 t="str">
        <f>データ!DR7</f>
        <v xml:space="preserve"> </v>
      </c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 t="str">
        <f>データ!DS7</f>
        <v xml:space="preserve"> </v>
      </c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 t="str">
        <f>データ!DT7</f>
        <v xml:space="preserve"> </v>
      </c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7" t="s">
        <v>29</v>
      </c>
      <c r="JZ78" s="127"/>
      <c r="KA78" s="127"/>
      <c r="KB78" s="127"/>
      <c r="KC78" s="127"/>
      <c r="KD78" s="127"/>
      <c r="KE78" s="127"/>
      <c r="KF78" s="127"/>
      <c r="KG78" s="127"/>
      <c r="KH78" s="126">
        <f>データ!EA7</f>
        <v>484.4</v>
      </c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データ!EB7</f>
        <v>94.3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>
        <f>データ!EC7</f>
        <v>39.6</v>
      </c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>
        <f>データ!ED7</f>
        <v>34.9</v>
      </c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>
        <f>データ!EE7</f>
        <v>32.1</v>
      </c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4"/>
      <c r="NA78" s="4"/>
      <c r="NB78" s="4"/>
      <c r="NC78" s="4"/>
      <c r="ND78" s="4"/>
      <c r="NE78" s="4"/>
      <c r="NF78" s="37"/>
      <c r="NG78" s="22"/>
      <c r="NH78" s="2"/>
      <c r="NI78" s="119"/>
      <c r="NJ78" s="120"/>
      <c r="NK78" s="120"/>
      <c r="NL78" s="120"/>
      <c r="NM78" s="120"/>
      <c r="NN78" s="120"/>
      <c r="NO78" s="120"/>
      <c r="NP78" s="120"/>
      <c r="NQ78" s="120"/>
      <c r="NR78" s="120"/>
      <c r="NS78" s="120"/>
      <c r="NT78" s="120"/>
      <c r="NU78" s="120"/>
      <c r="NV78" s="120"/>
      <c r="NW78" s="121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3"/>
      <c r="CV79" s="133"/>
      <c r="CW79" s="133"/>
      <c r="CX79" s="133"/>
      <c r="CY79" s="133"/>
      <c r="CZ79" s="133"/>
      <c r="DA79" s="133"/>
      <c r="DB79" s="133"/>
      <c r="DC79" s="133"/>
      <c r="DD79" s="133"/>
      <c r="DE79" s="133"/>
      <c r="DF79" s="133"/>
      <c r="DG79" s="133"/>
      <c r="DH79" s="133"/>
      <c r="DI79" s="133"/>
      <c r="DJ79" s="133"/>
      <c r="DK79" s="133"/>
      <c r="DL79" s="133"/>
      <c r="DM79" s="133"/>
      <c r="DN79" s="133"/>
      <c r="DO79" s="133"/>
      <c r="DP79" s="133"/>
      <c r="DQ79" s="133"/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  <c r="ER79" s="133"/>
      <c r="ES79" s="133"/>
      <c r="ET79" s="133"/>
      <c r="EU79" s="133"/>
      <c r="EV79" s="133"/>
      <c r="EW79" s="133"/>
      <c r="EX79" s="133"/>
      <c r="EY79" s="133"/>
      <c r="EZ79" s="133"/>
      <c r="FA79" s="133"/>
      <c r="FB79" s="133"/>
      <c r="FC79" s="133"/>
      <c r="FD79" s="133"/>
      <c r="FE79" s="133"/>
      <c r="FF79" s="133"/>
      <c r="FG79" s="133"/>
      <c r="FH79" s="133"/>
      <c r="FI79" s="133"/>
      <c r="FJ79" s="133"/>
      <c r="FK79" s="133"/>
      <c r="FL79" s="133"/>
      <c r="FM79" s="133"/>
      <c r="FN79" s="133"/>
      <c r="FO79" s="133"/>
      <c r="FP79" s="133"/>
      <c r="FQ79" s="133"/>
      <c r="FR79" s="133"/>
      <c r="FS79" s="133"/>
      <c r="FT79" s="133"/>
      <c r="FU79" s="133"/>
      <c r="FV79" s="133"/>
      <c r="FW79" s="133"/>
      <c r="FX79" s="133"/>
      <c r="FY79" s="133"/>
      <c r="FZ79" s="133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19"/>
      <c r="NJ79" s="120"/>
      <c r="NK79" s="120"/>
      <c r="NL79" s="120"/>
      <c r="NM79" s="120"/>
      <c r="NN79" s="120"/>
      <c r="NO79" s="120"/>
      <c r="NP79" s="120"/>
      <c r="NQ79" s="120"/>
      <c r="NR79" s="120"/>
      <c r="NS79" s="120"/>
      <c r="NT79" s="120"/>
      <c r="NU79" s="120"/>
      <c r="NV79" s="120"/>
      <c r="NW79" s="121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19"/>
      <c r="NJ80" s="120"/>
      <c r="NK80" s="120"/>
      <c r="NL80" s="120"/>
      <c r="NM80" s="120"/>
      <c r="NN80" s="120"/>
      <c r="NO80" s="120"/>
      <c r="NP80" s="120"/>
      <c r="NQ80" s="120"/>
      <c r="NR80" s="120"/>
      <c r="NS80" s="120"/>
      <c r="NT80" s="120"/>
      <c r="NU80" s="120"/>
      <c r="NV80" s="120"/>
      <c r="NW80" s="121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19"/>
      <c r="NJ81" s="120"/>
      <c r="NK81" s="120"/>
      <c r="NL81" s="120"/>
      <c r="NM81" s="120"/>
      <c r="NN81" s="120"/>
      <c r="NO81" s="120"/>
      <c r="NP81" s="120"/>
      <c r="NQ81" s="120"/>
      <c r="NR81" s="120"/>
      <c r="NS81" s="120"/>
      <c r="NT81" s="120"/>
      <c r="NU81" s="120"/>
      <c r="NV81" s="120"/>
      <c r="NW81" s="121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22"/>
      <c r="NJ82" s="123"/>
      <c r="NK82" s="123"/>
      <c r="NL82" s="123"/>
      <c r="NM82" s="123"/>
      <c r="NN82" s="123"/>
      <c r="NO82" s="123"/>
      <c r="NP82" s="123"/>
      <c r="NQ82" s="123"/>
      <c r="NR82" s="123"/>
      <c r="NS82" s="123"/>
      <c r="NT82" s="123"/>
      <c r="NU82" s="123"/>
      <c r="NV82" s="123"/>
      <c r="NW82" s="124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【104.1】</v>
      </c>
      <c r="C88" s="39" t="str">
        <f>データ!AT6</f>
        <v>【27.8】</v>
      </c>
      <c r="D88" s="39" t="str">
        <f>データ!BE6</f>
        <v>【9,038】</v>
      </c>
      <c r="E88" s="39" t="str">
        <f>データ!BP6</f>
        <v>【19.7】</v>
      </c>
      <c r="F88" s="39" t="str">
        <f>データ!CA6</f>
        <v>【37.3】</v>
      </c>
      <c r="G88" s="39" t="str">
        <f>データ!CL6</f>
        <v>【△11.7】</v>
      </c>
      <c r="H88" s="39" t="str">
        <f>データ!CW6</f>
        <v>【△10,941】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【27.4】</v>
      </c>
      <c r="N88" s="39" t="str">
        <f>データ!EF6</f>
        <v>【27.4】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xEzvnv1vVhk/K7beZoOvPAZzYW6jSShzvFzSChmTIVpC5ktBzFH6HkgDkFFxLSmyfntLI0/+bKW9cwum0HgTUg==" saltValue="CnpDW9Y1cnDGblHZdVQJDw==" spinCount="100000" sheet="1" objects="1" scenarios="1" formatCells="0" formatColumns="0" formatRows="0"/>
  <mergeCells count="221"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GK53:GS53"/>
    <mergeCell ref="GT53:HG53"/>
    <mergeCell ref="HH53:HU53"/>
    <mergeCell ref="HV53:II53"/>
    <mergeCell ref="IJ53:IW53"/>
    <mergeCell ref="IX53:JK53"/>
    <mergeCell ref="FJ52:FW52"/>
    <mergeCell ref="GT52:HG52"/>
    <mergeCell ref="HH52:HU52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36" t="s">
        <v>58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35" t="s">
        <v>64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3" t="s">
        <v>65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40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2"/>
      <c r="BQ4" s="135" t="s">
        <v>67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43" t="s">
        <v>68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 t="s">
        <v>69</v>
      </c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40" t="s">
        <v>70</v>
      </c>
      <c r="CY4" s="141"/>
      <c r="CZ4" s="141"/>
      <c r="DA4" s="141"/>
      <c r="DB4" s="141"/>
      <c r="DC4" s="141"/>
      <c r="DD4" s="141"/>
      <c r="DE4" s="141"/>
      <c r="DF4" s="141"/>
      <c r="DG4" s="141"/>
      <c r="DH4" s="142"/>
      <c r="DI4" s="144" t="s">
        <v>71</v>
      </c>
      <c r="DJ4" s="144" t="s">
        <v>72</v>
      </c>
      <c r="DK4" s="135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 t="s">
        <v>74</v>
      </c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90</v>
      </c>
      <c r="AK5" s="56" t="s">
        <v>101</v>
      </c>
      <c r="AL5" s="56" t="s">
        <v>92</v>
      </c>
      <c r="AM5" s="56" t="s">
        <v>102</v>
      </c>
      <c r="AN5" s="56" t="s">
        <v>103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104</v>
      </c>
      <c r="AV5" s="56" t="s">
        <v>105</v>
      </c>
      <c r="AW5" s="56" t="s">
        <v>92</v>
      </c>
      <c r="AX5" s="56" t="s">
        <v>102</v>
      </c>
      <c r="AY5" s="56" t="s">
        <v>103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104</v>
      </c>
      <c r="BG5" s="56" t="s">
        <v>91</v>
      </c>
      <c r="BH5" s="56" t="s">
        <v>92</v>
      </c>
      <c r="BI5" s="56" t="s">
        <v>93</v>
      </c>
      <c r="BJ5" s="56" t="s">
        <v>103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104</v>
      </c>
      <c r="BR5" s="56" t="s">
        <v>91</v>
      </c>
      <c r="BS5" s="56" t="s">
        <v>106</v>
      </c>
      <c r="BT5" s="56" t="s">
        <v>93</v>
      </c>
      <c r="BU5" s="56" t="s">
        <v>103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104</v>
      </c>
      <c r="CC5" s="56" t="s">
        <v>91</v>
      </c>
      <c r="CD5" s="56" t="s">
        <v>106</v>
      </c>
      <c r="CE5" s="56" t="s">
        <v>93</v>
      </c>
      <c r="CF5" s="56" t="s">
        <v>107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108</v>
      </c>
      <c r="CN5" s="56" t="s">
        <v>91</v>
      </c>
      <c r="CO5" s="56" t="s">
        <v>92</v>
      </c>
      <c r="CP5" s="56" t="s">
        <v>109</v>
      </c>
      <c r="CQ5" s="56" t="s">
        <v>103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108</v>
      </c>
      <c r="CY5" s="56" t="s">
        <v>101</v>
      </c>
      <c r="CZ5" s="56" t="s">
        <v>106</v>
      </c>
      <c r="DA5" s="56" t="s">
        <v>109</v>
      </c>
      <c r="DB5" s="56" t="s">
        <v>103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45"/>
      <c r="DJ5" s="145"/>
      <c r="DK5" s="56" t="s">
        <v>104</v>
      </c>
      <c r="DL5" s="56" t="s">
        <v>101</v>
      </c>
      <c r="DM5" s="56" t="s">
        <v>110</v>
      </c>
      <c r="DN5" s="56" t="s">
        <v>102</v>
      </c>
      <c r="DO5" s="56" t="s">
        <v>107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104</v>
      </c>
      <c r="DW5" s="56" t="s">
        <v>91</v>
      </c>
      <c r="DX5" s="56" t="s">
        <v>106</v>
      </c>
      <c r="DY5" s="56" t="s">
        <v>109</v>
      </c>
      <c r="DZ5" s="56" t="s">
        <v>107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111</v>
      </c>
      <c r="EH5" s="56" t="s">
        <v>112</v>
      </c>
      <c r="EI5" s="56" t="s">
        <v>113</v>
      </c>
      <c r="EJ5" s="56" t="s">
        <v>114</v>
      </c>
      <c r="EK5" s="56" t="s">
        <v>115</v>
      </c>
      <c r="EL5" s="56" t="s">
        <v>116</v>
      </c>
      <c r="EM5" s="56" t="s">
        <v>117</v>
      </c>
      <c r="EN5" s="56" t="s">
        <v>118</v>
      </c>
      <c r="EO5" s="56" t="s">
        <v>119</v>
      </c>
      <c r="EP5" s="56" t="s">
        <v>120</v>
      </c>
    </row>
    <row r="6" spans="1:146" s="66" customFormat="1" x14ac:dyDescent="0.15">
      <c r="A6" s="42" t="s">
        <v>121</v>
      </c>
      <c r="B6" s="57">
        <f>B8</f>
        <v>2019</v>
      </c>
      <c r="C6" s="57">
        <f t="shared" ref="C6:X6" si="2">C8</f>
        <v>333468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1</v>
      </c>
      <c r="H6" s="57" t="str">
        <f>SUBSTITUTE(H8,"　","")</f>
        <v>岡山県和気町</v>
      </c>
      <c r="I6" s="57" t="str">
        <f t="shared" si="2"/>
        <v>和気鵜飼谷温泉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Ａ２Ｂ１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6488</v>
      </c>
      <c r="R6" s="60">
        <f t="shared" si="2"/>
        <v>115</v>
      </c>
      <c r="S6" s="61">
        <f t="shared" si="2"/>
        <v>8635</v>
      </c>
      <c r="T6" s="62" t="str">
        <f t="shared" si="2"/>
        <v>導入なし</v>
      </c>
      <c r="U6" s="58">
        <f t="shared" si="2"/>
        <v>30</v>
      </c>
      <c r="V6" s="62" t="str">
        <f t="shared" si="2"/>
        <v>有</v>
      </c>
      <c r="W6" s="63">
        <f t="shared" si="2"/>
        <v>100</v>
      </c>
      <c r="X6" s="62" t="str">
        <f t="shared" si="2"/>
        <v>有</v>
      </c>
      <c r="Y6" s="64">
        <f>IF(Y8="-",NA(),Y8)</f>
        <v>98.3</v>
      </c>
      <c r="Z6" s="64">
        <f t="shared" ref="Z6:AH6" si="3">IF(Z8="-",NA(),Z8)</f>
        <v>107.7</v>
      </c>
      <c r="AA6" s="64">
        <f t="shared" si="3"/>
        <v>92.2</v>
      </c>
      <c r="AB6" s="64">
        <f t="shared" si="3"/>
        <v>97</v>
      </c>
      <c r="AC6" s="64">
        <f t="shared" si="3"/>
        <v>97.5</v>
      </c>
      <c r="AD6" s="64">
        <f t="shared" si="3"/>
        <v>84.4</v>
      </c>
      <c r="AE6" s="64">
        <f t="shared" si="3"/>
        <v>83.9</v>
      </c>
      <c r="AF6" s="64">
        <f t="shared" si="3"/>
        <v>154.5</v>
      </c>
      <c r="AG6" s="64">
        <f t="shared" si="3"/>
        <v>159.9</v>
      </c>
      <c r="AH6" s="64">
        <f t="shared" si="3"/>
        <v>124</v>
      </c>
      <c r="AI6" s="64" t="str">
        <f>IF(AI8="-","【-】","【"&amp;SUBSTITUTE(TEXT(AI8,"#,##0.0"),"-","△")&amp;"】")</f>
        <v>【104.1】</v>
      </c>
      <c r="AJ6" s="64">
        <f>IF(AJ8="-",NA(),AJ8)</f>
        <v>0</v>
      </c>
      <c r="AK6" s="64">
        <f t="shared" ref="AK6:AS6" si="4">IF(AK8="-",NA(),AK8)</f>
        <v>7.3</v>
      </c>
      <c r="AL6" s="64">
        <f t="shared" si="4"/>
        <v>1.2</v>
      </c>
      <c r="AM6" s="64">
        <f t="shared" si="4"/>
        <v>0</v>
      </c>
      <c r="AN6" s="64">
        <f t="shared" si="4"/>
        <v>0</v>
      </c>
      <c r="AO6" s="64">
        <f t="shared" si="4"/>
        <v>23</v>
      </c>
      <c r="AP6" s="64">
        <f t="shared" si="4"/>
        <v>21.8</v>
      </c>
      <c r="AQ6" s="64">
        <f t="shared" si="4"/>
        <v>15.7</v>
      </c>
      <c r="AR6" s="64">
        <f t="shared" si="4"/>
        <v>7.6</v>
      </c>
      <c r="AS6" s="64">
        <f t="shared" si="4"/>
        <v>28.9</v>
      </c>
      <c r="AT6" s="64" t="str">
        <f>IF(AT8="-","【-】","【"&amp;SUBSTITUTE(TEXT(AT8,"#,##0.0"),"-","△")&amp;"】")</f>
        <v>【27.8】</v>
      </c>
      <c r="AU6" s="59">
        <f>IF(AU8="-",NA(),AU8)</f>
        <v>0</v>
      </c>
      <c r="AV6" s="59">
        <f t="shared" ref="AV6:BD6" si="5">IF(AV8="-",NA(),AV8)</f>
        <v>2087</v>
      </c>
      <c r="AW6" s="59">
        <f t="shared" si="5"/>
        <v>381</v>
      </c>
      <c r="AX6" s="59">
        <f t="shared" si="5"/>
        <v>0</v>
      </c>
      <c r="AY6" s="59">
        <f t="shared" si="5"/>
        <v>0</v>
      </c>
      <c r="AZ6" s="59">
        <f t="shared" si="5"/>
        <v>503</v>
      </c>
      <c r="BA6" s="59">
        <f t="shared" si="5"/>
        <v>457</v>
      </c>
      <c r="BB6" s="59">
        <f t="shared" si="5"/>
        <v>1153</v>
      </c>
      <c r="BC6" s="59">
        <f t="shared" si="5"/>
        <v>438</v>
      </c>
      <c r="BD6" s="59">
        <f t="shared" si="5"/>
        <v>677</v>
      </c>
      <c r="BE6" s="59" t="str">
        <f>IF(BE8="-","【-】","【"&amp;SUBSTITUTE(TEXT(BE8,"#,##0"),"-","△")&amp;"】")</f>
        <v>【9,038】</v>
      </c>
      <c r="BF6" s="64">
        <f>IF(BF8="-",NA(),BF8)</f>
        <v>28.1</v>
      </c>
      <c r="BG6" s="64">
        <f t="shared" ref="BG6:BO6" si="6">IF(BG8="-",NA(),BG8)</f>
        <v>29.5</v>
      </c>
      <c r="BH6" s="64">
        <f t="shared" si="6"/>
        <v>30.4</v>
      </c>
      <c r="BI6" s="64">
        <f t="shared" si="6"/>
        <v>28.2</v>
      </c>
      <c r="BJ6" s="64">
        <f t="shared" si="6"/>
        <v>27.2</v>
      </c>
      <c r="BK6" s="64">
        <f t="shared" si="6"/>
        <v>31.6</v>
      </c>
      <c r="BL6" s="64">
        <f t="shared" si="6"/>
        <v>33.1</v>
      </c>
      <c r="BM6" s="64">
        <f t="shared" si="6"/>
        <v>33.799999999999997</v>
      </c>
      <c r="BN6" s="64">
        <f t="shared" si="6"/>
        <v>31.6</v>
      </c>
      <c r="BO6" s="64">
        <f t="shared" si="6"/>
        <v>26.8</v>
      </c>
      <c r="BP6" s="64" t="str">
        <f>IF(BP8="-","【-】","【"&amp;SUBSTITUTE(TEXT(BP8,"#,##0.0"),"-","△")&amp;"】")</f>
        <v>【19.7】</v>
      </c>
      <c r="BQ6" s="64">
        <f>IF(BQ8="-",NA(),BQ8)</f>
        <v>18.5</v>
      </c>
      <c r="BR6" s="64">
        <f t="shared" ref="BR6:BZ6" si="7">IF(BR8="-",NA(),BR8)</f>
        <v>18.2</v>
      </c>
      <c r="BS6" s="64">
        <f t="shared" si="7"/>
        <v>19.7</v>
      </c>
      <c r="BT6" s="64">
        <f t="shared" si="7"/>
        <v>21</v>
      </c>
      <c r="BU6" s="64">
        <f t="shared" si="7"/>
        <v>11.3</v>
      </c>
      <c r="BV6" s="64">
        <f t="shared" si="7"/>
        <v>29.3</v>
      </c>
      <c r="BW6" s="64">
        <f t="shared" si="7"/>
        <v>30.2</v>
      </c>
      <c r="BX6" s="64">
        <f t="shared" si="7"/>
        <v>28</v>
      </c>
      <c r="BY6" s="64">
        <f t="shared" si="7"/>
        <v>26.1</v>
      </c>
      <c r="BZ6" s="64">
        <f t="shared" si="7"/>
        <v>28.6</v>
      </c>
      <c r="CA6" s="64" t="str">
        <f>IF(CA8="-","【-】","【"&amp;SUBSTITUTE(TEXT(CA8,"#,##0.0"),"-","△")&amp;"】")</f>
        <v>【37.3】</v>
      </c>
      <c r="CB6" s="64">
        <f>IF(CB8="-",NA(),CB8)</f>
        <v>-3.1</v>
      </c>
      <c r="CC6" s="64">
        <f t="shared" ref="CC6:CK6" si="8">IF(CC8="-",NA(),CC8)</f>
        <v>-0.8</v>
      </c>
      <c r="CD6" s="64">
        <f t="shared" si="8"/>
        <v>-11.3</v>
      </c>
      <c r="CE6" s="64">
        <f t="shared" si="8"/>
        <v>-4.3</v>
      </c>
      <c r="CF6" s="64">
        <f t="shared" si="8"/>
        <v>-3.3</v>
      </c>
      <c r="CG6" s="64">
        <f t="shared" si="8"/>
        <v>20.399999999999999</v>
      </c>
      <c r="CH6" s="64">
        <f t="shared" si="8"/>
        <v>17.2</v>
      </c>
      <c r="CI6" s="64">
        <f t="shared" si="8"/>
        <v>15.2</v>
      </c>
      <c r="CJ6" s="64">
        <f t="shared" si="8"/>
        <v>-279.7</v>
      </c>
      <c r="CK6" s="64">
        <f t="shared" si="8"/>
        <v>13.8</v>
      </c>
      <c r="CL6" s="64" t="str">
        <f>IF(CL8="-","【-】","【"&amp;SUBSTITUTE(TEXT(CL8,"#,##0.0"),"-","△")&amp;"】")</f>
        <v>【△11.7】</v>
      </c>
      <c r="CM6" s="59">
        <f>IF(CM8="-",NA(),CM8)</f>
        <v>-6017</v>
      </c>
      <c r="CN6" s="59">
        <f t="shared" ref="CN6:CV6" si="9">IF(CN8="-",NA(),CN8)</f>
        <v>27480</v>
      </c>
      <c r="CO6" s="59">
        <f t="shared" si="9"/>
        <v>-30344</v>
      </c>
      <c r="CP6" s="59">
        <f t="shared" si="9"/>
        <v>-10765</v>
      </c>
      <c r="CQ6" s="59">
        <f t="shared" si="9"/>
        <v>-6894</v>
      </c>
      <c r="CR6" s="59">
        <f t="shared" si="9"/>
        <v>9064</v>
      </c>
      <c r="CS6" s="59">
        <f t="shared" si="9"/>
        <v>2276</v>
      </c>
      <c r="CT6" s="59">
        <f t="shared" si="9"/>
        <v>-8016</v>
      </c>
      <c r="CU6" s="59">
        <f t="shared" si="9"/>
        <v>7024</v>
      </c>
      <c r="CV6" s="59">
        <f t="shared" si="9"/>
        <v>3003</v>
      </c>
      <c r="CW6" s="59" t="str">
        <f>IF(CW8="-","【-】","【"&amp;SUBSTITUTE(TEXT(CW8,"#,##0"),"-","△")&amp;"】")</f>
        <v>【△10,941】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122</v>
      </c>
      <c r="DI6" s="60">
        <f t="shared" ref="DI6:DJ6" si="10">DI8</f>
        <v>1834560</v>
      </c>
      <c r="DJ6" s="60">
        <f t="shared" si="10"/>
        <v>130000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122</v>
      </c>
      <c r="DV6" s="64">
        <f>IF(DV8="-",NA(),DV8)</f>
        <v>5.2</v>
      </c>
      <c r="DW6" s="64">
        <f t="shared" ref="DW6:EE6" si="11">IF(DW8="-",NA(),DW8)</f>
        <v>5</v>
      </c>
      <c r="DX6" s="64">
        <f t="shared" si="11"/>
        <v>5.0999999999999996</v>
      </c>
      <c r="DY6" s="64">
        <f t="shared" si="11"/>
        <v>5.0999999999999996</v>
      </c>
      <c r="DZ6" s="64">
        <f t="shared" si="11"/>
        <v>4.5</v>
      </c>
      <c r="EA6" s="64">
        <f t="shared" si="11"/>
        <v>484.4</v>
      </c>
      <c r="EB6" s="64">
        <f t="shared" si="11"/>
        <v>94.3</v>
      </c>
      <c r="EC6" s="64">
        <f t="shared" si="11"/>
        <v>39.6</v>
      </c>
      <c r="ED6" s="64">
        <f t="shared" si="11"/>
        <v>34.9</v>
      </c>
      <c r="EE6" s="64">
        <f t="shared" si="11"/>
        <v>32.1</v>
      </c>
      <c r="EF6" s="64" t="str">
        <f>IF(EF8="-","【-】","【"&amp;SUBSTITUTE(TEXT(EF8,"#,##0.0"),"-","△")&amp;"】")</f>
        <v>【27.4】</v>
      </c>
      <c r="EG6" s="65">
        <f>IF(EG8="-",NA(),EG8)</f>
        <v>2.3E-3</v>
      </c>
      <c r="EH6" s="65">
        <f t="shared" ref="EH6:EP6" si="12">IF(EH8="-",NA(),EH8)</f>
        <v>2.3E-3</v>
      </c>
      <c r="EI6" s="65">
        <f t="shared" si="12"/>
        <v>2.2000000000000001E-3</v>
      </c>
      <c r="EJ6" s="65">
        <f t="shared" si="12"/>
        <v>2.0999999999999999E-3</v>
      </c>
      <c r="EK6" s="65">
        <f t="shared" si="12"/>
        <v>2E-3</v>
      </c>
      <c r="EL6" s="65">
        <f t="shared" si="12"/>
        <v>5.3E-3</v>
      </c>
      <c r="EM6" s="65">
        <f t="shared" si="12"/>
        <v>5.0000000000000001E-3</v>
      </c>
      <c r="EN6" s="65">
        <f t="shared" si="12"/>
        <v>4.8999999999999998E-3</v>
      </c>
      <c r="EO6" s="65">
        <f t="shared" si="12"/>
        <v>5.1999999999999998E-3</v>
      </c>
      <c r="EP6" s="65">
        <f t="shared" si="12"/>
        <v>9.4000000000000004E-3</v>
      </c>
    </row>
    <row r="7" spans="1:146" s="66" customFormat="1" x14ac:dyDescent="0.15">
      <c r="A7" s="42" t="s">
        <v>123</v>
      </c>
      <c r="B7" s="57">
        <f t="shared" ref="B7:X7" si="13">B8</f>
        <v>2019</v>
      </c>
      <c r="C7" s="57">
        <f t="shared" si="13"/>
        <v>333468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1</v>
      </c>
      <c r="H7" s="57" t="str">
        <f t="shared" si="13"/>
        <v>岡山県　和気町</v>
      </c>
      <c r="I7" s="57" t="str">
        <f t="shared" si="13"/>
        <v>和気鵜飼谷温泉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Ａ２Ｂ１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6488</v>
      </c>
      <c r="R7" s="60">
        <f t="shared" si="13"/>
        <v>115</v>
      </c>
      <c r="S7" s="61">
        <f t="shared" si="13"/>
        <v>8635</v>
      </c>
      <c r="T7" s="62" t="str">
        <f t="shared" si="13"/>
        <v>導入なし</v>
      </c>
      <c r="U7" s="58">
        <f t="shared" si="13"/>
        <v>30</v>
      </c>
      <c r="V7" s="62" t="str">
        <f t="shared" si="13"/>
        <v>有</v>
      </c>
      <c r="W7" s="63">
        <f t="shared" si="13"/>
        <v>100</v>
      </c>
      <c r="X7" s="62" t="str">
        <f t="shared" si="13"/>
        <v>有</v>
      </c>
      <c r="Y7" s="64">
        <f>Y8</f>
        <v>98.3</v>
      </c>
      <c r="Z7" s="64">
        <f t="shared" ref="Z7:AH7" si="14">Z8</f>
        <v>107.7</v>
      </c>
      <c r="AA7" s="64">
        <f t="shared" si="14"/>
        <v>92.2</v>
      </c>
      <c r="AB7" s="64">
        <f t="shared" si="14"/>
        <v>97</v>
      </c>
      <c r="AC7" s="64">
        <f t="shared" si="14"/>
        <v>97.5</v>
      </c>
      <c r="AD7" s="64">
        <f t="shared" si="14"/>
        <v>84.4</v>
      </c>
      <c r="AE7" s="64">
        <f t="shared" si="14"/>
        <v>83.9</v>
      </c>
      <c r="AF7" s="64">
        <f t="shared" si="14"/>
        <v>154.5</v>
      </c>
      <c r="AG7" s="64">
        <f t="shared" si="14"/>
        <v>159.9</v>
      </c>
      <c r="AH7" s="64">
        <f t="shared" si="14"/>
        <v>124</v>
      </c>
      <c r="AI7" s="64"/>
      <c r="AJ7" s="64">
        <f>AJ8</f>
        <v>0</v>
      </c>
      <c r="AK7" s="64">
        <f t="shared" ref="AK7:AS7" si="15">AK8</f>
        <v>7.3</v>
      </c>
      <c r="AL7" s="64">
        <f t="shared" si="15"/>
        <v>1.2</v>
      </c>
      <c r="AM7" s="64">
        <f t="shared" si="15"/>
        <v>0</v>
      </c>
      <c r="AN7" s="64">
        <f t="shared" si="15"/>
        <v>0</v>
      </c>
      <c r="AO7" s="64">
        <f t="shared" si="15"/>
        <v>23</v>
      </c>
      <c r="AP7" s="64">
        <f t="shared" si="15"/>
        <v>21.8</v>
      </c>
      <c r="AQ7" s="64">
        <f t="shared" si="15"/>
        <v>15.7</v>
      </c>
      <c r="AR7" s="64">
        <f t="shared" si="15"/>
        <v>7.6</v>
      </c>
      <c r="AS7" s="64">
        <f t="shared" si="15"/>
        <v>28.9</v>
      </c>
      <c r="AT7" s="64"/>
      <c r="AU7" s="59">
        <f>AU8</f>
        <v>0</v>
      </c>
      <c r="AV7" s="59">
        <f t="shared" ref="AV7:BD7" si="16">AV8</f>
        <v>2087</v>
      </c>
      <c r="AW7" s="59">
        <f t="shared" si="16"/>
        <v>381</v>
      </c>
      <c r="AX7" s="59">
        <f t="shared" si="16"/>
        <v>0</v>
      </c>
      <c r="AY7" s="59">
        <f t="shared" si="16"/>
        <v>0</v>
      </c>
      <c r="AZ7" s="59">
        <f t="shared" si="16"/>
        <v>503</v>
      </c>
      <c r="BA7" s="59">
        <f t="shared" si="16"/>
        <v>457</v>
      </c>
      <c r="BB7" s="59">
        <f t="shared" si="16"/>
        <v>1153</v>
      </c>
      <c r="BC7" s="59">
        <f t="shared" si="16"/>
        <v>438</v>
      </c>
      <c r="BD7" s="59">
        <f t="shared" si="16"/>
        <v>677</v>
      </c>
      <c r="BE7" s="59"/>
      <c r="BF7" s="64">
        <f>BF8</f>
        <v>28.1</v>
      </c>
      <c r="BG7" s="64">
        <f t="shared" ref="BG7:BO7" si="17">BG8</f>
        <v>29.5</v>
      </c>
      <c r="BH7" s="64">
        <f t="shared" si="17"/>
        <v>30.4</v>
      </c>
      <c r="BI7" s="64">
        <f t="shared" si="17"/>
        <v>28.2</v>
      </c>
      <c r="BJ7" s="64">
        <f t="shared" si="17"/>
        <v>27.2</v>
      </c>
      <c r="BK7" s="64">
        <f t="shared" si="17"/>
        <v>31.6</v>
      </c>
      <c r="BL7" s="64">
        <f t="shared" si="17"/>
        <v>33.1</v>
      </c>
      <c r="BM7" s="64">
        <f t="shared" si="17"/>
        <v>33.799999999999997</v>
      </c>
      <c r="BN7" s="64">
        <f t="shared" si="17"/>
        <v>31.6</v>
      </c>
      <c r="BO7" s="64">
        <f t="shared" si="17"/>
        <v>26.8</v>
      </c>
      <c r="BP7" s="64"/>
      <c r="BQ7" s="64">
        <f>BQ8</f>
        <v>18.5</v>
      </c>
      <c r="BR7" s="64">
        <f t="shared" ref="BR7:BZ7" si="18">BR8</f>
        <v>18.2</v>
      </c>
      <c r="BS7" s="64">
        <f t="shared" si="18"/>
        <v>19.7</v>
      </c>
      <c r="BT7" s="64">
        <f t="shared" si="18"/>
        <v>21</v>
      </c>
      <c r="BU7" s="64">
        <f t="shared" si="18"/>
        <v>11.3</v>
      </c>
      <c r="BV7" s="64">
        <f t="shared" si="18"/>
        <v>29.3</v>
      </c>
      <c r="BW7" s="64">
        <f t="shared" si="18"/>
        <v>30.2</v>
      </c>
      <c r="BX7" s="64">
        <f t="shared" si="18"/>
        <v>28</v>
      </c>
      <c r="BY7" s="64">
        <f t="shared" si="18"/>
        <v>26.1</v>
      </c>
      <c r="BZ7" s="64">
        <f t="shared" si="18"/>
        <v>28.6</v>
      </c>
      <c r="CA7" s="64"/>
      <c r="CB7" s="64">
        <f>CB8</f>
        <v>-3.1</v>
      </c>
      <c r="CC7" s="64">
        <f t="shared" ref="CC7:CK7" si="19">CC8</f>
        <v>-0.8</v>
      </c>
      <c r="CD7" s="64">
        <f t="shared" si="19"/>
        <v>-11.3</v>
      </c>
      <c r="CE7" s="64">
        <f t="shared" si="19"/>
        <v>-4.3</v>
      </c>
      <c r="CF7" s="64">
        <f t="shared" si="19"/>
        <v>-3.3</v>
      </c>
      <c r="CG7" s="64">
        <f t="shared" si="19"/>
        <v>20.399999999999999</v>
      </c>
      <c r="CH7" s="64">
        <f t="shared" si="19"/>
        <v>17.2</v>
      </c>
      <c r="CI7" s="64">
        <f t="shared" si="19"/>
        <v>15.2</v>
      </c>
      <c r="CJ7" s="64">
        <f t="shared" si="19"/>
        <v>-279.7</v>
      </c>
      <c r="CK7" s="64">
        <f t="shared" si="19"/>
        <v>13.8</v>
      </c>
      <c r="CL7" s="64"/>
      <c r="CM7" s="59">
        <f>CM8</f>
        <v>-6017</v>
      </c>
      <c r="CN7" s="59">
        <f t="shared" ref="CN7:CV7" si="20">CN8</f>
        <v>27480</v>
      </c>
      <c r="CO7" s="59">
        <f t="shared" si="20"/>
        <v>-30344</v>
      </c>
      <c r="CP7" s="59">
        <f t="shared" si="20"/>
        <v>-10765</v>
      </c>
      <c r="CQ7" s="59">
        <f t="shared" si="20"/>
        <v>-6894</v>
      </c>
      <c r="CR7" s="59">
        <f t="shared" si="20"/>
        <v>9064</v>
      </c>
      <c r="CS7" s="59">
        <f t="shared" si="20"/>
        <v>2276</v>
      </c>
      <c r="CT7" s="59">
        <f t="shared" si="20"/>
        <v>-8016</v>
      </c>
      <c r="CU7" s="59">
        <f t="shared" si="20"/>
        <v>7024</v>
      </c>
      <c r="CV7" s="59">
        <f t="shared" si="20"/>
        <v>3003</v>
      </c>
      <c r="CW7" s="59"/>
      <c r="CX7" s="64" t="s">
        <v>124</v>
      </c>
      <c r="CY7" s="64" t="s">
        <v>124</v>
      </c>
      <c r="CZ7" s="64" t="s">
        <v>124</v>
      </c>
      <c r="DA7" s="64" t="s">
        <v>124</v>
      </c>
      <c r="DB7" s="64" t="s">
        <v>124</v>
      </c>
      <c r="DC7" s="64" t="s">
        <v>124</v>
      </c>
      <c r="DD7" s="64" t="s">
        <v>124</v>
      </c>
      <c r="DE7" s="64" t="s">
        <v>124</v>
      </c>
      <c r="DF7" s="64" t="s">
        <v>124</v>
      </c>
      <c r="DG7" s="64" t="s">
        <v>122</v>
      </c>
      <c r="DH7" s="64"/>
      <c r="DI7" s="60">
        <f>DI8</f>
        <v>1834560</v>
      </c>
      <c r="DJ7" s="60">
        <f>DJ8</f>
        <v>130000</v>
      </c>
      <c r="DK7" s="64" t="s">
        <v>124</v>
      </c>
      <c r="DL7" s="64" t="s">
        <v>124</v>
      </c>
      <c r="DM7" s="64" t="s">
        <v>124</v>
      </c>
      <c r="DN7" s="64" t="s">
        <v>124</v>
      </c>
      <c r="DO7" s="64" t="s">
        <v>124</v>
      </c>
      <c r="DP7" s="64" t="s">
        <v>124</v>
      </c>
      <c r="DQ7" s="64" t="s">
        <v>124</v>
      </c>
      <c r="DR7" s="64" t="s">
        <v>124</v>
      </c>
      <c r="DS7" s="64" t="s">
        <v>124</v>
      </c>
      <c r="DT7" s="64" t="s">
        <v>122</v>
      </c>
      <c r="DU7" s="64"/>
      <c r="DV7" s="64">
        <f>DV8</f>
        <v>5.2</v>
      </c>
      <c r="DW7" s="64">
        <f t="shared" ref="DW7:EE7" si="21">DW8</f>
        <v>5</v>
      </c>
      <c r="DX7" s="64">
        <f t="shared" si="21"/>
        <v>5.0999999999999996</v>
      </c>
      <c r="DY7" s="64">
        <f t="shared" si="21"/>
        <v>5.0999999999999996</v>
      </c>
      <c r="DZ7" s="64">
        <f t="shared" si="21"/>
        <v>4.5</v>
      </c>
      <c r="EA7" s="64">
        <f t="shared" si="21"/>
        <v>484.4</v>
      </c>
      <c r="EB7" s="64">
        <f t="shared" si="21"/>
        <v>94.3</v>
      </c>
      <c r="EC7" s="64">
        <f t="shared" si="21"/>
        <v>39.6</v>
      </c>
      <c r="ED7" s="64">
        <f t="shared" si="21"/>
        <v>34.9</v>
      </c>
      <c r="EE7" s="64">
        <f t="shared" si="21"/>
        <v>32.1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2019</v>
      </c>
      <c r="C8" s="67">
        <v>333468</v>
      </c>
      <c r="D8" s="67">
        <v>47</v>
      </c>
      <c r="E8" s="67">
        <v>11</v>
      </c>
      <c r="F8" s="67">
        <v>1</v>
      </c>
      <c r="G8" s="67">
        <v>1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8" t="s">
        <v>132</v>
      </c>
      <c r="Q8" s="69">
        <v>6488</v>
      </c>
      <c r="R8" s="69">
        <v>115</v>
      </c>
      <c r="S8" s="70">
        <v>8635</v>
      </c>
      <c r="T8" s="71" t="s">
        <v>133</v>
      </c>
      <c r="U8" s="68">
        <v>30</v>
      </c>
      <c r="V8" s="71" t="s">
        <v>134</v>
      </c>
      <c r="W8" s="72">
        <v>100</v>
      </c>
      <c r="X8" s="71" t="s">
        <v>134</v>
      </c>
      <c r="Y8" s="73">
        <v>98.3</v>
      </c>
      <c r="Z8" s="73">
        <v>107.7</v>
      </c>
      <c r="AA8" s="73">
        <v>92.2</v>
      </c>
      <c r="AB8" s="73">
        <v>97</v>
      </c>
      <c r="AC8" s="73">
        <v>97.5</v>
      </c>
      <c r="AD8" s="73">
        <v>84.4</v>
      </c>
      <c r="AE8" s="73">
        <v>83.9</v>
      </c>
      <c r="AF8" s="73">
        <v>154.5</v>
      </c>
      <c r="AG8" s="73">
        <v>159.9</v>
      </c>
      <c r="AH8" s="73">
        <v>124</v>
      </c>
      <c r="AI8" s="73">
        <v>104.1</v>
      </c>
      <c r="AJ8" s="73">
        <v>0</v>
      </c>
      <c r="AK8" s="73">
        <v>7.3</v>
      </c>
      <c r="AL8" s="73">
        <v>1.2</v>
      </c>
      <c r="AM8" s="73">
        <v>0</v>
      </c>
      <c r="AN8" s="73">
        <v>0</v>
      </c>
      <c r="AO8" s="73">
        <v>23</v>
      </c>
      <c r="AP8" s="73">
        <v>21.8</v>
      </c>
      <c r="AQ8" s="73">
        <v>15.7</v>
      </c>
      <c r="AR8" s="73">
        <v>7.6</v>
      </c>
      <c r="AS8" s="73">
        <v>28.9</v>
      </c>
      <c r="AT8" s="73">
        <v>27.8</v>
      </c>
      <c r="AU8" s="74">
        <v>0</v>
      </c>
      <c r="AV8" s="74">
        <v>2087</v>
      </c>
      <c r="AW8" s="74">
        <v>381</v>
      </c>
      <c r="AX8" s="74">
        <v>0</v>
      </c>
      <c r="AY8" s="74">
        <v>0</v>
      </c>
      <c r="AZ8" s="74">
        <v>503</v>
      </c>
      <c r="BA8" s="74">
        <v>457</v>
      </c>
      <c r="BB8" s="74">
        <v>1153</v>
      </c>
      <c r="BC8" s="74">
        <v>438</v>
      </c>
      <c r="BD8" s="74">
        <v>677</v>
      </c>
      <c r="BE8" s="74">
        <v>9038</v>
      </c>
      <c r="BF8" s="73">
        <v>28.1</v>
      </c>
      <c r="BG8" s="73">
        <v>29.5</v>
      </c>
      <c r="BH8" s="73">
        <v>30.4</v>
      </c>
      <c r="BI8" s="73">
        <v>28.2</v>
      </c>
      <c r="BJ8" s="73">
        <v>27.2</v>
      </c>
      <c r="BK8" s="73">
        <v>31.6</v>
      </c>
      <c r="BL8" s="73">
        <v>33.1</v>
      </c>
      <c r="BM8" s="73">
        <v>33.799999999999997</v>
      </c>
      <c r="BN8" s="73">
        <v>31.6</v>
      </c>
      <c r="BO8" s="73">
        <v>26.8</v>
      </c>
      <c r="BP8" s="73">
        <v>19.7</v>
      </c>
      <c r="BQ8" s="73">
        <v>18.5</v>
      </c>
      <c r="BR8" s="73">
        <v>18.2</v>
      </c>
      <c r="BS8" s="73">
        <v>19.7</v>
      </c>
      <c r="BT8" s="73">
        <v>21</v>
      </c>
      <c r="BU8" s="73">
        <v>11.3</v>
      </c>
      <c r="BV8" s="73">
        <v>29.3</v>
      </c>
      <c r="BW8" s="73">
        <v>30.2</v>
      </c>
      <c r="BX8" s="73">
        <v>28</v>
      </c>
      <c r="BY8" s="73">
        <v>26.1</v>
      </c>
      <c r="BZ8" s="73">
        <v>28.6</v>
      </c>
      <c r="CA8" s="73">
        <v>37.299999999999997</v>
      </c>
      <c r="CB8" s="73">
        <v>-3.1</v>
      </c>
      <c r="CC8" s="73">
        <v>-0.8</v>
      </c>
      <c r="CD8" s="73">
        <v>-11.3</v>
      </c>
      <c r="CE8" s="75">
        <v>-4.3</v>
      </c>
      <c r="CF8" s="75">
        <v>-3.3</v>
      </c>
      <c r="CG8" s="73">
        <v>20.399999999999999</v>
      </c>
      <c r="CH8" s="73">
        <v>17.2</v>
      </c>
      <c r="CI8" s="73">
        <v>15.2</v>
      </c>
      <c r="CJ8" s="73">
        <v>-279.7</v>
      </c>
      <c r="CK8" s="73">
        <v>13.8</v>
      </c>
      <c r="CL8" s="73">
        <v>-11.7</v>
      </c>
      <c r="CM8" s="74">
        <v>-6017</v>
      </c>
      <c r="CN8" s="74">
        <v>27480</v>
      </c>
      <c r="CO8" s="74">
        <v>-30344</v>
      </c>
      <c r="CP8" s="74">
        <v>-10765</v>
      </c>
      <c r="CQ8" s="74">
        <v>-6894</v>
      </c>
      <c r="CR8" s="74">
        <v>9064</v>
      </c>
      <c r="CS8" s="74">
        <v>2276</v>
      </c>
      <c r="CT8" s="74">
        <v>-8016</v>
      </c>
      <c r="CU8" s="74">
        <v>7024</v>
      </c>
      <c r="CV8" s="74">
        <v>3003</v>
      </c>
      <c r="CW8" s="74">
        <v>-10941</v>
      </c>
      <c r="CX8" s="73" t="s">
        <v>135</v>
      </c>
      <c r="CY8" s="73" t="s">
        <v>135</v>
      </c>
      <c r="CZ8" s="73" t="s">
        <v>135</v>
      </c>
      <c r="DA8" s="73" t="s">
        <v>135</v>
      </c>
      <c r="DB8" s="73" t="s">
        <v>135</v>
      </c>
      <c r="DC8" s="73" t="s">
        <v>135</v>
      </c>
      <c r="DD8" s="73" t="s">
        <v>135</v>
      </c>
      <c r="DE8" s="73" t="s">
        <v>135</v>
      </c>
      <c r="DF8" s="73" t="s">
        <v>135</v>
      </c>
      <c r="DG8" s="73" t="s">
        <v>135</v>
      </c>
      <c r="DH8" s="73" t="s">
        <v>135</v>
      </c>
      <c r="DI8" s="69">
        <v>1834560</v>
      </c>
      <c r="DJ8" s="69">
        <v>130000</v>
      </c>
      <c r="DK8" s="73" t="s">
        <v>135</v>
      </c>
      <c r="DL8" s="73" t="s">
        <v>135</v>
      </c>
      <c r="DM8" s="73" t="s">
        <v>135</v>
      </c>
      <c r="DN8" s="73" t="s">
        <v>135</v>
      </c>
      <c r="DO8" s="73" t="s">
        <v>135</v>
      </c>
      <c r="DP8" s="73" t="s">
        <v>135</v>
      </c>
      <c r="DQ8" s="73" t="s">
        <v>135</v>
      </c>
      <c r="DR8" s="73" t="s">
        <v>135</v>
      </c>
      <c r="DS8" s="73" t="s">
        <v>135</v>
      </c>
      <c r="DT8" s="73" t="s">
        <v>135</v>
      </c>
      <c r="DU8" s="73" t="s">
        <v>135</v>
      </c>
      <c r="DV8" s="73">
        <v>5.2</v>
      </c>
      <c r="DW8" s="73">
        <v>5</v>
      </c>
      <c r="DX8" s="73">
        <v>5.0999999999999996</v>
      </c>
      <c r="DY8" s="73">
        <v>5.0999999999999996</v>
      </c>
      <c r="DZ8" s="73">
        <v>4.5</v>
      </c>
      <c r="EA8" s="73">
        <v>484.4</v>
      </c>
      <c r="EB8" s="73">
        <v>94.3</v>
      </c>
      <c r="EC8" s="73">
        <v>39.6</v>
      </c>
      <c r="ED8" s="73">
        <v>34.9</v>
      </c>
      <c r="EE8" s="73">
        <v>32.1</v>
      </c>
      <c r="EF8" s="73">
        <v>27.4</v>
      </c>
      <c r="EG8" s="76">
        <v>2.3E-3</v>
      </c>
      <c r="EH8" s="77">
        <v>2.3E-3</v>
      </c>
      <c r="EI8" s="77">
        <v>2.2000000000000001E-3</v>
      </c>
      <c r="EJ8" s="77">
        <v>2.0999999999999999E-3</v>
      </c>
      <c r="EK8" s="77">
        <v>2E-3</v>
      </c>
      <c r="EL8" s="77">
        <v>5.3E-3</v>
      </c>
      <c r="EM8" s="77">
        <v>5.0000000000000001E-3</v>
      </c>
      <c r="EN8" s="77">
        <v>4.8999999999999998E-3</v>
      </c>
      <c r="EO8" s="77">
        <v>5.1999999999999998E-3</v>
      </c>
      <c r="EP8" s="77">
        <v>9.4000000000000004E-3</v>
      </c>
    </row>
    <row r="9" spans="1:146" x14ac:dyDescent="0.15">
      <c r="O9" s="78"/>
      <c r="P9" s="78"/>
      <c r="Q9" s="78"/>
      <c r="R9" s="78"/>
      <c r="S9" s="78"/>
      <c r="T9" s="78"/>
      <c r="U9" s="78"/>
      <c r="V9" s="78"/>
      <c r="W9" s="78"/>
      <c r="X9" s="78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80"/>
      <c r="BJ9" s="80"/>
      <c r="BK9" s="79"/>
      <c r="BL9" s="79"/>
      <c r="BM9" s="79"/>
      <c r="BN9" s="79"/>
      <c r="BO9" s="79"/>
      <c r="BP9" s="79"/>
      <c r="BQ9" s="79"/>
      <c r="BR9" s="79"/>
      <c r="BS9" s="79"/>
      <c r="BT9" s="80"/>
      <c r="BU9" s="80"/>
      <c r="BV9" s="79"/>
      <c r="BW9" s="79"/>
      <c r="BX9" s="79"/>
      <c r="BY9" s="79"/>
      <c r="BZ9" s="79"/>
      <c r="CA9" s="79"/>
      <c r="CB9" s="79"/>
      <c r="CC9" s="79"/>
      <c r="CD9" s="79"/>
      <c r="CE9" s="81"/>
      <c r="CF9" s="81"/>
      <c r="CG9" s="79"/>
      <c r="CH9" s="79"/>
      <c r="CI9" s="79"/>
      <c r="CJ9" s="79"/>
      <c r="CK9" s="79"/>
      <c r="CL9" s="79"/>
      <c r="CM9" s="79"/>
      <c r="CN9" s="79"/>
      <c r="CO9" s="79"/>
      <c r="CP9" s="80"/>
      <c r="CQ9" s="80"/>
      <c r="CR9" s="79"/>
      <c r="CS9" s="79"/>
      <c r="CT9" s="79"/>
      <c r="CU9" s="79"/>
      <c r="CV9" s="79"/>
      <c r="CW9" s="79"/>
      <c r="CX9" s="79"/>
      <c r="CY9" s="79"/>
      <c r="CZ9" s="79"/>
      <c r="DA9" s="80"/>
      <c r="DB9" s="80"/>
      <c r="DC9" s="79"/>
      <c r="DD9" s="79"/>
      <c r="DE9" s="79"/>
      <c r="DF9" s="79"/>
      <c r="DG9" s="79"/>
      <c r="DH9" s="79"/>
      <c r="DI9" s="78"/>
      <c r="DJ9" s="78"/>
      <c r="DK9" s="79"/>
      <c r="DL9" s="79"/>
      <c r="DM9" s="79"/>
      <c r="DN9" s="80"/>
      <c r="DO9" s="80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</row>
    <row r="10" spans="1:146" x14ac:dyDescent="0.15">
      <c r="A10" s="82"/>
      <c r="B10" s="82" t="s">
        <v>136</v>
      </c>
      <c r="C10" s="82" t="s">
        <v>137</v>
      </c>
      <c r="D10" s="82" t="s">
        <v>138</v>
      </c>
      <c r="E10" s="82" t="s">
        <v>139</v>
      </c>
      <c r="F10" s="82" t="s">
        <v>140</v>
      </c>
      <c r="O10" s="78"/>
      <c r="P10" s="78"/>
      <c r="Q10" s="78"/>
      <c r="R10" s="78"/>
      <c r="S10" s="79"/>
      <c r="T10" s="78"/>
      <c r="U10" s="78"/>
      <c r="V10" s="78"/>
      <c r="W10" s="78"/>
      <c r="X10" s="78"/>
      <c r="Y10" s="79"/>
      <c r="Z10" s="79"/>
      <c r="AA10" s="79"/>
      <c r="AB10" s="79"/>
      <c r="AC10" s="79"/>
      <c r="AD10" s="79"/>
      <c r="AE10" s="79"/>
      <c r="AF10" s="79"/>
      <c r="AG10" s="79"/>
      <c r="AH10" s="78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8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8"/>
      <c r="BE10" s="78"/>
      <c r="BF10" s="78"/>
      <c r="BG10" s="79"/>
      <c r="BH10" s="79"/>
      <c r="BI10" s="79"/>
      <c r="BJ10" s="79"/>
      <c r="BK10" s="79"/>
      <c r="BL10" s="79"/>
      <c r="BM10" s="79"/>
      <c r="BN10" s="79"/>
      <c r="BO10" s="78"/>
      <c r="BP10" s="79"/>
      <c r="BQ10" s="78"/>
      <c r="BR10" s="79"/>
      <c r="BS10" s="79"/>
      <c r="BT10" s="79"/>
      <c r="BU10" s="79"/>
      <c r="BV10" s="79"/>
      <c r="BW10" s="79"/>
      <c r="BX10" s="79"/>
      <c r="BY10" s="79"/>
      <c r="BZ10" s="78"/>
      <c r="CA10" s="79"/>
      <c r="CB10" s="78"/>
      <c r="CC10" s="79"/>
      <c r="CD10" s="79"/>
      <c r="CE10" s="79"/>
      <c r="CF10" s="79"/>
      <c r="CG10" s="79"/>
      <c r="CH10" s="79"/>
      <c r="CI10" s="79"/>
      <c r="CJ10" s="79"/>
      <c r="CK10" s="78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8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8"/>
      <c r="DH10" s="79"/>
      <c r="DI10" s="78"/>
      <c r="DJ10" s="78"/>
      <c r="DK10" s="79"/>
      <c r="DL10" s="79"/>
      <c r="DM10" s="79"/>
      <c r="DN10" s="79"/>
      <c r="DO10" s="79"/>
      <c r="DP10" s="79"/>
      <c r="DQ10" s="79"/>
      <c r="DR10" s="79"/>
      <c r="DS10" s="79"/>
      <c r="DT10" s="78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8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8"/>
    </row>
    <row r="11" spans="1:146" x14ac:dyDescent="0.15">
      <c r="A11" s="82" t="s">
        <v>52</v>
      </c>
      <c r="B11" s="83" t="str">
        <f>IF(VALUE($B$6)=0,"",IF(VALUE($B$6)&gt;2022,"R"&amp;TEXT(VALUE($B$6)-2022,"00"),"H"&amp;VALUE($B$6)-1992))</f>
        <v>H27</v>
      </c>
      <c r="C11" s="83" t="str">
        <f>IF(VALUE($B$6)=0,"",IF(VALUE($B$6)&gt;2021,"R"&amp;TEXT(VALUE($B$6)-2021,"00"),"H"&amp;VALUE($B$6)-1991))</f>
        <v>H28</v>
      </c>
      <c r="D11" s="83" t="str">
        <f>IF(VALUE($B$6)=0,"",IF(VALUE($B$6)&gt;2020,"R"&amp;TEXT(VALUE($B$6)-2020,"00"),"H"&amp;VALUE($B$6)-1990))</f>
        <v>H29</v>
      </c>
      <c r="E11" s="83" t="str">
        <f>IF(VALUE($B$6)=0,"",IF(VALUE($B$6)&gt;2019,"R"&amp;TEXT(VALUE($B$6)-2019,"00"),"H"&amp;VALUE($B$6)-1989))</f>
        <v>H30</v>
      </c>
      <c r="F11" s="83" t="str">
        <f>IF(VALUE($B$6)=0,"",IF(VALUE($B$6)&gt;2018,"R"&amp;TEXT(VALUE($B$6)-2018,"00"),"H"&amp;VALUE($B$6)-1988))</f>
        <v>R01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9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9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9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9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</row>
    <row r="12" spans="1:146" x14ac:dyDescent="0.15"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</row>
    <row r="13" spans="1:146" x14ac:dyDescent="0.15"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</row>
    <row r="14" spans="1:146" x14ac:dyDescent="0.15"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</row>
    <row r="15" spans="1:146" x14ac:dyDescent="0.15"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</row>
    <row r="16" spans="1:146" x14ac:dyDescent="0.15"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</row>
    <row r="17" spans="15:146" x14ac:dyDescent="0.15"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</row>
    <row r="18" spans="15:146" x14ac:dyDescent="0.15"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</row>
    <row r="19" spans="15:146" x14ac:dyDescent="0.15"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</row>
    <row r="20" spans="15:146" x14ac:dyDescent="0.15"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2021-01-28T06:26:35Z</cp:lastPrinted>
  <dcterms:created xsi:type="dcterms:W3CDTF">2020-12-04T03:24:44Z</dcterms:created>
  <dcterms:modified xsi:type="dcterms:W3CDTF">2021-01-28T06:29:12Z</dcterms:modified>
  <cp:category/>
</cp:coreProperties>
</file>