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s220d734\share\都市建設課共有\wake\Desktop\都市建設課共有\都市建設課\引き継ぎ関係\Ｈ30.3.30【万代】\○駐車場\決算統計\Ｒ２年度\Ｒ２年度　決算統計関係\1月26日〆永井君へ　公営企業に係る比較分析表調査\16和気町\16和気町\駐車場整備\"/>
    </mc:Choice>
  </mc:AlternateContent>
  <workbookProtection workbookAlgorithmName="SHA-512" workbookHashValue="lMS6PsMorh5wTNHqNz0WTk2iWN1CgrT4g4rXyCza7pWG4DcUhOEMffAob63AcbxE+AmlmuAyknRT9lAZ/Kum4Q==" workbookSaltValue="3biZ1bIIRNORElqROxzUxA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A51" i="4" l="1"/>
  <c r="MI76" i="4"/>
  <c r="HJ51" i="4"/>
  <c r="MA30" i="4"/>
  <c r="BZ76" i="4"/>
  <c r="IT76" i="4"/>
  <c r="CS51" i="4"/>
  <c r="HJ30" i="4"/>
  <c r="CS30" i="4"/>
  <c r="C11" i="5"/>
  <c r="D11" i="5"/>
  <c r="E11" i="5"/>
  <c r="B11" i="5"/>
  <c r="BK76" i="4" l="1"/>
  <c r="LH51" i="4"/>
  <c r="BZ51" i="4"/>
  <c r="BZ30" i="4"/>
  <c r="LT76" i="4"/>
  <c r="GQ51" i="4"/>
  <c r="LH30" i="4"/>
  <c r="IE76" i="4"/>
  <c r="GQ30" i="4"/>
  <c r="HP76" i="4"/>
  <c r="FX30" i="4"/>
  <c r="BG30" i="4"/>
  <c r="KO30" i="4"/>
  <c r="AV76" i="4"/>
  <c r="KO51" i="4"/>
  <c r="FX51" i="4"/>
  <c r="BG51" i="4"/>
  <c r="LE76" i="4"/>
  <c r="HA76" i="4"/>
  <c r="AN51" i="4"/>
  <c r="FE30" i="4"/>
  <c r="KP76" i="4"/>
  <c r="FE51" i="4"/>
  <c r="AN30" i="4"/>
  <c r="AG76" i="4"/>
  <c r="JV30" i="4"/>
  <c r="JV51" i="4"/>
  <c r="KA76" i="4"/>
  <c r="EL51" i="4"/>
  <c r="JC30" i="4"/>
  <c r="GL76" i="4"/>
  <c r="U51" i="4"/>
  <c r="EL30" i="4"/>
  <c r="U30" i="4"/>
  <c r="JC51" i="4"/>
  <c r="R76" i="4"/>
</calcChain>
</file>

<file path=xl/sharedStrings.xml><?xml version="1.0" encoding="utf-8"?>
<sst xmlns="http://schemas.openxmlformats.org/spreadsheetml/2006/main" count="278" uniqueCount="139">
  <si>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</si>
  <si>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</si>
  <si>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</si>
  <si>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</si>
  <si>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</si>
  <si>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</si>
  <si>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</si>
  <si>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</si>
  <si>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</si>
  <si>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</si>
  <si>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</si>
  <si>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</si>
  <si>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</si>
  <si>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</si>
  <si>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</si>
  <si>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</si>
  <si>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</si>
  <si>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</si>
  <si>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</si>
  <si>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</si>
  <si>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</si>
  <si>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</si>
  <si>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</si>
  <si>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</si>
  <si>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</si>
  <si>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</si>
  <si>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</si>
  <si>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</si>
  <si>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</si>
  <si>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</si>
  <si>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</si>
  <si>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</si>
  <si>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</si>
  <si>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</si>
  <si>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</si>
  <si>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</si>
  <si>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</si>
  <si>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</si>
  <si>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</si>
  <si>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</si>
  <si>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</si>
  <si>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</si>
  <si>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</si>
  <si>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</si>
  <si>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</si>
  <si>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</si>
  <si>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</si>
  <si>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</si>
  <si>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</si>
  <si>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</si>
  <si>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</si>
  <si>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</si>
  <si>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</si>
  <si>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</si>
  <si>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</si>
  <si>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</si>
  <si>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</si>
  <si>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</si>
  <si>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</si>
  <si>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</si>
  <si>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</si>
  <si>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</si>
  <si>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</si>
  <si>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</si>
  <si>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</si>
  <si>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</si>
  <si>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</si>
  <si>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</si>
  <si>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</si>
  <si>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</si>
  <si>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</si>
  <si>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</si>
  <si>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</si>
  <si>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</si>
  <si>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</si>
  <si>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</si>
  <si>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</si>
  <si>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</si>
  <si>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</si>
  <si>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</si>
  <si>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</si>
  <si>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</si>
  <si>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</si>
  <si>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</si>
  <si>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</si>
  <si>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</si>
  <si>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</si>
  <si>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</si>
  <si>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</si>
  <si>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</si>
  <si>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</si>
  <si>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</si>
  <si>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</si>
  <si>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</si>
  <si>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</si>
  <si>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</si>
  <si>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</si>
  <si>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</si>
  <si>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</si>
  <si>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</si>
  <si>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</si>
  <si>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</si>
  <si>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</si>
  <si>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</si>
  <si>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</si>
  <si>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</si>
  <si>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</si>
  <si>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</si>
  <si>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</si>
  <si>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当該値(N-1)</t>
    <phoneticPr fontId="5"/>
  </si>
  <si>
    <t>当該値(N)</t>
    <phoneticPr fontId="5"/>
  </si>
  <si>
    <t>当該値(N-4)</t>
    <phoneticPr fontId="5"/>
  </si>
  <si>
    <t>当該値(N-1)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</si>
  <si>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</si>
  <si>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</si>
  <si>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</si>
  <si>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</si>
  <si>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</si>
  <si>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岡山県　和気町</t>
  </si>
  <si>
    <t>曽根駐車場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</si>
  <si>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</si>
  <si>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</si>
  <si>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</si>
  <si>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</si>
  <si>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</si>
  <si>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</si>
  <si>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</si>
  <si>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</si>
  <si>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</si>
  <si>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</si>
  <si>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</si>
  <si>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</si>
  <si>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</si>
  <si>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</si>
  <si>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</si>
  <si>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Ｈ２４年に企業債の返済が終わった。設備投資の予定はないが、必要な施設整備があれば検討します。</t>
    <rPh sb="3" eb="4">
      <t>ネン</t>
    </rPh>
    <rPh sb="5" eb="7">
      <t>キギョウ</t>
    </rPh>
    <rPh sb="7" eb="8">
      <t>サイ</t>
    </rPh>
    <rPh sb="9" eb="11">
      <t>ヘンサイ</t>
    </rPh>
    <rPh sb="12" eb="13">
      <t>オ</t>
    </rPh>
    <rPh sb="17" eb="19">
      <t>セツビ</t>
    </rPh>
    <rPh sb="19" eb="21">
      <t>トウシ</t>
    </rPh>
    <rPh sb="22" eb="24">
      <t>ヨテイ</t>
    </rPh>
    <rPh sb="29" eb="31">
      <t>ヒツヨウ</t>
    </rPh>
    <rPh sb="32" eb="34">
      <t>シセツ</t>
    </rPh>
    <rPh sb="34" eb="36">
      <t>セイビ</t>
    </rPh>
    <rPh sb="40" eb="42">
      <t>ケントウ</t>
    </rPh>
    <phoneticPr fontId="5"/>
  </si>
  <si>
    <t>定期駐車場のため、稼働率は考慮していない。
利用状況は横ばいである。</t>
    <rPh sb="0" eb="2">
      <t>テイキ</t>
    </rPh>
    <rPh sb="2" eb="5">
      <t>チュウシャジョウ</t>
    </rPh>
    <rPh sb="9" eb="11">
      <t>カドウ</t>
    </rPh>
    <rPh sb="11" eb="12">
      <t>リツ</t>
    </rPh>
    <rPh sb="13" eb="15">
      <t>コウリョ</t>
    </rPh>
    <rPh sb="22" eb="24">
      <t>リヨウ</t>
    </rPh>
    <rPh sb="24" eb="26">
      <t>ジョウキョウ</t>
    </rPh>
    <rPh sb="27" eb="28">
      <t>ヨコ</t>
    </rPh>
    <phoneticPr fontId="5"/>
  </si>
  <si>
    <t>設備投資の予定はないが、必要な施設整備があれば検討する。利用者が適正に利用できるように維持管理に努める。</t>
    <rPh sb="0" eb="2">
      <t>セツビ</t>
    </rPh>
    <rPh sb="2" eb="4">
      <t>トウシ</t>
    </rPh>
    <rPh sb="5" eb="7">
      <t>ヨテイ</t>
    </rPh>
    <rPh sb="12" eb="14">
      <t>ヒツヨウ</t>
    </rPh>
    <rPh sb="15" eb="17">
      <t>シセツ</t>
    </rPh>
    <rPh sb="17" eb="19">
      <t>セイビ</t>
    </rPh>
    <rPh sb="23" eb="25">
      <t>ケントウ</t>
    </rPh>
    <rPh sb="28" eb="31">
      <t>リヨウシャ</t>
    </rPh>
    <rPh sb="32" eb="34">
      <t>テキセイ</t>
    </rPh>
    <rPh sb="35" eb="37">
      <t>リヨウ</t>
    </rPh>
    <rPh sb="43" eb="45">
      <t>イジ</t>
    </rPh>
    <rPh sb="45" eb="47">
      <t>カンリ</t>
    </rPh>
    <rPh sb="48" eb="49">
      <t>ツト</t>
    </rPh>
    <phoneticPr fontId="5"/>
  </si>
  <si>
    <t>Ｈ２４、Ｈ２６、２７年と駐車場の施設整備を行ったことで④売上高ＧＯＰ比率、⑤ＥＢＩＴＤＡのグラフがマイナスになったと考えられる。直近の数値については④売上高ＧＯＰ比率はＨ２９年以降増加傾向にあり、⑤ＥＢＩＴＤＡグラフはＨ３０年以降ほぼ横ばいである。①収益的収支比率のグラフがＨ２９～Ｈ３０年にかけて契約台数の減少により収益が減ったが、Ｒ１年に契約台数の増加によって収益が増加した。他会計補助金比率については、単独で運営できているのためＨ２９年以降０で推移している。</t>
    <rPh sb="10" eb="11">
      <t>ネン</t>
    </rPh>
    <rPh sb="12" eb="15">
      <t>チュウシャジョウ</t>
    </rPh>
    <rPh sb="16" eb="18">
      <t>シセツ</t>
    </rPh>
    <rPh sb="18" eb="20">
      <t>セイビ</t>
    </rPh>
    <rPh sb="21" eb="22">
      <t>オコナ</t>
    </rPh>
    <rPh sb="28" eb="30">
      <t>ウリアゲ</t>
    </rPh>
    <rPh sb="30" eb="31">
      <t>タカ</t>
    </rPh>
    <rPh sb="34" eb="36">
      <t>ヒリツ</t>
    </rPh>
    <rPh sb="58" eb="59">
      <t>カンガ</t>
    </rPh>
    <rPh sb="64" eb="66">
      <t>チョッキン</t>
    </rPh>
    <rPh sb="67" eb="69">
      <t>スウチ</t>
    </rPh>
    <rPh sb="75" eb="77">
      <t>ウリアゲ</t>
    </rPh>
    <rPh sb="77" eb="78">
      <t>タカ</t>
    </rPh>
    <rPh sb="81" eb="83">
      <t>ヒリツ</t>
    </rPh>
    <rPh sb="87" eb="88">
      <t>ネン</t>
    </rPh>
    <rPh sb="88" eb="90">
      <t>イコウ</t>
    </rPh>
    <rPh sb="90" eb="92">
      <t>ゾウカ</t>
    </rPh>
    <rPh sb="92" eb="94">
      <t>ケイコウ</t>
    </rPh>
    <rPh sb="112" eb="113">
      <t>ネン</t>
    </rPh>
    <rPh sb="113" eb="115">
      <t>イコウ</t>
    </rPh>
    <rPh sb="117" eb="118">
      <t>ヨコ</t>
    </rPh>
    <rPh sb="125" eb="127">
      <t>シュウエキ</t>
    </rPh>
    <rPh sb="127" eb="128">
      <t>テキ</t>
    </rPh>
    <rPh sb="128" eb="130">
      <t>シュウシ</t>
    </rPh>
    <rPh sb="130" eb="132">
      <t>ヒリツ</t>
    </rPh>
    <rPh sb="144" eb="145">
      <t>ネン</t>
    </rPh>
    <rPh sb="149" eb="151">
      <t>ケイヤク</t>
    </rPh>
    <rPh sb="151" eb="153">
      <t>ダイスウ</t>
    </rPh>
    <rPh sb="154" eb="156">
      <t>ゲンショウ</t>
    </rPh>
    <rPh sb="159" eb="161">
      <t>シュウエキ</t>
    </rPh>
    <rPh sb="162" eb="163">
      <t>ヘ</t>
    </rPh>
    <rPh sb="190" eb="191">
      <t>ホカ</t>
    </rPh>
    <rPh sb="191" eb="193">
      <t>カイケイ</t>
    </rPh>
    <rPh sb="193" eb="196">
      <t>ホジョキン</t>
    </rPh>
    <rPh sb="196" eb="198">
      <t>ヒリツ</t>
    </rPh>
    <rPh sb="204" eb="206">
      <t>タンドク</t>
    </rPh>
    <rPh sb="207" eb="209">
      <t>ウンエイ</t>
    </rPh>
    <rPh sb="220" eb="221">
      <t>ネン</t>
    </rPh>
    <rPh sb="221" eb="223">
      <t>イコウ</t>
    </rPh>
    <rPh sb="225" eb="227">
      <t>スイイ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</si>
</sst>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97</c:v>
                </c:pt>
                <c:pt idx="1">
                  <c:v>124.5</c:v>
                </c:pt>
                <c:pt idx="2">
                  <c:v>122.5</c:v>
                </c:pt>
                <c:pt idx="3">
                  <c:v>74</c:v>
                </c:pt>
                <c:pt idx="4">
                  <c:v>550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26-45BE-98F7-2E7983992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742832"/>
        <c:axId val="220743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443.6</c:v>
                </c:pt>
                <c:pt idx="1">
                  <c:v>355.6</c:v>
                </c:pt>
                <c:pt idx="2">
                  <c:v>358.6</c:v>
                </c:pt>
                <c:pt idx="3">
                  <c:v>464.8</c:v>
                </c:pt>
                <c:pt idx="4">
                  <c:v>1721.5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E26-45BE-98F7-2E7983992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742832"/>
        <c:axId val="220743216"/>
      </c:lineChart>
      <c:catAx>
        <c:axId val="2207428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20743216"/>
        <c:crosses val="autoZero"/>
        <c:auto val="1"/>
        <c:lblAlgn val="ctr"/>
        <c:lblOffset val="100"/>
        <c:noMultiLvlLbl val="1"/>
      </c:catAx>
      <c:valAx>
        <c:axId val="220743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07428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27-490C-AF21-951313F2B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132400"/>
        <c:axId val="123135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85.4</c:v>
                </c:pt>
                <c:pt idx="1">
                  <c:v>69.900000000000006</c:v>
                </c:pt>
                <c:pt idx="2">
                  <c:v>59.6</c:v>
                </c:pt>
                <c:pt idx="3">
                  <c:v>51.8</c:v>
                </c:pt>
                <c:pt idx="4">
                  <c:v>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A27-490C-AF21-951313F2B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132400"/>
        <c:axId val="123135536"/>
      </c:lineChart>
      <c:catAx>
        <c:axId val="123132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23135536"/>
        <c:crosses val="autoZero"/>
        <c:auto val="1"/>
        <c:lblAlgn val="ctr"/>
        <c:lblOffset val="100"/>
        <c:noMultiLvlLbl val="1"/>
      </c:catAx>
      <c:valAx>
        <c:axId val="123135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23132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33-4156-B55C-C1AA4F7E4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134360"/>
        <c:axId val="123135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133-4156-B55C-C1AA4F7E4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134360"/>
        <c:axId val="123135144"/>
      </c:lineChart>
      <c:catAx>
        <c:axId val="1231343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23135144"/>
        <c:crosses val="autoZero"/>
        <c:auto val="1"/>
        <c:lblAlgn val="ctr"/>
        <c:lblOffset val="100"/>
        <c:noMultiLvlLbl val="1"/>
      </c:catAx>
      <c:valAx>
        <c:axId val="123135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23134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DD-4342-89E2-DD9A6219E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037176"/>
        <c:axId val="221037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CDD-4342-89E2-DD9A6219E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037176"/>
        <c:axId val="221037568"/>
      </c:lineChart>
      <c:catAx>
        <c:axId val="2210371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21037568"/>
        <c:crosses val="autoZero"/>
        <c:auto val="1"/>
        <c:lblAlgn val="ctr"/>
        <c:lblOffset val="100"/>
        <c:noMultiLvlLbl val="1"/>
      </c:catAx>
      <c:valAx>
        <c:axId val="221037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10371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10.4</c:v>
                </c:pt>
                <c:pt idx="1">
                  <c:v>3.7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37-46DF-873C-08868F6CF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038352"/>
        <c:axId val="221038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2.2999999999999998</c:v>
                </c:pt>
                <c:pt idx="1">
                  <c:v>2.7</c:v>
                </c:pt>
                <c:pt idx="2">
                  <c:v>2.2999999999999998</c:v>
                </c:pt>
                <c:pt idx="3">
                  <c:v>9.6999999999999993</c:v>
                </c:pt>
                <c:pt idx="4">
                  <c:v>1.3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E37-46DF-873C-08868F6CF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038352"/>
        <c:axId val="221038744"/>
      </c:lineChart>
      <c:catAx>
        <c:axId val="2210383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21038744"/>
        <c:crosses val="autoZero"/>
        <c:auto val="1"/>
        <c:lblAlgn val="ctr"/>
        <c:lblOffset val="100"/>
        <c:noMultiLvlLbl val="1"/>
      </c:catAx>
      <c:valAx>
        <c:axId val="221038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10383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18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6D-420B-85CD-95EA7F776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039528"/>
        <c:axId val="221039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54</c:v>
                </c:pt>
                <c:pt idx="2">
                  <c:v>33</c:v>
                </c:pt>
                <c:pt idx="3">
                  <c:v>14</c:v>
                </c:pt>
                <c:pt idx="4">
                  <c:v>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46D-420B-85CD-95EA7F776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039528"/>
        <c:axId val="221039920"/>
      </c:lineChart>
      <c:catAx>
        <c:axId val="221039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21039920"/>
        <c:crosses val="autoZero"/>
        <c:auto val="1"/>
        <c:lblAlgn val="ctr"/>
        <c:lblOffset val="100"/>
        <c:noMultiLvlLbl val="1"/>
      </c:catAx>
      <c:valAx>
        <c:axId val="221039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21039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70.5</c:v>
                </c:pt>
                <c:pt idx="1">
                  <c:v>45.9</c:v>
                </c:pt>
                <c:pt idx="2">
                  <c:v>45.9</c:v>
                </c:pt>
                <c:pt idx="3">
                  <c:v>45.9</c:v>
                </c:pt>
                <c:pt idx="4">
                  <c:v>45.9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61-49B5-802E-FB1C1009C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040704"/>
        <c:axId val="221041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154.1</c:v>
                </c:pt>
                <c:pt idx="1">
                  <c:v>151.6</c:v>
                </c:pt>
                <c:pt idx="2">
                  <c:v>151.19999999999999</c:v>
                </c:pt>
                <c:pt idx="3">
                  <c:v>159.69999999999999</c:v>
                </c:pt>
                <c:pt idx="4">
                  <c:v>176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961-49B5-802E-FB1C1009C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040704"/>
        <c:axId val="221041096"/>
      </c:lineChart>
      <c:catAx>
        <c:axId val="2210407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21041096"/>
        <c:crosses val="autoZero"/>
        <c:auto val="1"/>
        <c:lblAlgn val="ctr"/>
        <c:lblOffset val="100"/>
        <c:noMultiLvlLbl val="1"/>
      </c:catAx>
      <c:valAx>
        <c:axId val="221041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10407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-15.9</c:v>
                </c:pt>
                <c:pt idx="1">
                  <c:v>17.2</c:v>
                </c:pt>
                <c:pt idx="2">
                  <c:v>31.7</c:v>
                </c:pt>
                <c:pt idx="3">
                  <c:v>57</c:v>
                </c:pt>
                <c:pt idx="4">
                  <c:v>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7C-484B-B36D-945C99591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041880"/>
        <c:axId val="221042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33.4</c:v>
                </c:pt>
                <c:pt idx="1">
                  <c:v>32.299999999999997</c:v>
                </c:pt>
                <c:pt idx="2">
                  <c:v>22.3</c:v>
                </c:pt>
                <c:pt idx="3">
                  <c:v>33.6</c:v>
                </c:pt>
                <c:pt idx="4">
                  <c:v>35.299999999999997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37C-484B-B36D-945C99591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041880"/>
        <c:axId val="221042272"/>
      </c:lineChart>
      <c:catAx>
        <c:axId val="221041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21042272"/>
        <c:crosses val="autoZero"/>
        <c:auto val="1"/>
        <c:lblAlgn val="ctr"/>
        <c:lblOffset val="100"/>
        <c:noMultiLvlLbl val="1"/>
      </c:catAx>
      <c:valAx>
        <c:axId val="221042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1041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-367</c:v>
                </c:pt>
                <c:pt idx="1">
                  <c:v>226</c:v>
                </c:pt>
                <c:pt idx="2">
                  <c:v>431</c:v>
                </c:pt>
                <c:pt idx="3">
                  <c:v>523</c:v>
                </c:pt>
                <c:pt idx="4">
                  <c:v>545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FE-4F47-8B74-B7F3456AC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036784"/>
        <c:axId val="221036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9663</c:v>
                </c:pt>
                <c:pt idx="1">
                  <c:v>9019</c:v>
                </c:pt>
                <c:pt idx="2">
                  <c:v>8406</c:v>
                </c:pt>
                <c:pt idx="3">
                  <c:v>7531</c:v>
                </c:pt>
                <c:pt idx="4">
                  <c:v>8442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EFE-4F47-8B74-B7F3456AC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036784"/>
        <c:axId val="221036392"/>
      </c:lineChart>
      <c:catAx>
        <c:axId val="2210367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21036392"/>
        <c:crosses val="autoZero"/>
        <c:auto val="1"/>
        <c:lblAlgn val="ctr"/>
        <c:lblOffset val="100"/>
        <c:noMultiLvlLbl val="1"/>
      </c:catAx>
      <c:valAx>
        <c:axId val="221036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210367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C10" zoomScaleNormal="100" zoomScaleSheetLayoutView="70" workbookViewId="0">
      <selection activeCell="ND15" sqref="ND15:NR30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岡山県和気町　曽根駐車場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無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1299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126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37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61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2000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導入なし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138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データ!$B$11</f>
        <v>H27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データ!$C$11</f>
        <v>H28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データ!$D$11</f>
        <v>H29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データ!$E$11</f>
        <v>H30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データ!$F$11</f>
        <v>R01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データ!$B$11</f>
        <v>H27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データ!$C$11</f>
        <v>H28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データ!$D$11</f>
        <v>H29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データ!$E$11</f>
        <v>H30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データ!$F$11</f>
        <v>R01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データ!$B$11</f>
        <v>H27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データ!$C$11</f>
        <v>H28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データ!$D$11</f>
        <v>H29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データ!$E$11</f>
        <v>H30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データ!$F$11</f>
        <v>R01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97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124.5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122.5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74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550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10.4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3.7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70.5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45.9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45.9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45.9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45.9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443.6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355.6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358.6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464.8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1721.5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2.2999999999999998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2.7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2.2999999999999998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9.6999999999999993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1.3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154.1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151.6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151.19999999999999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159.69999999999999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176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135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136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データ!$B$11</f>
        <v>H27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データ!$C$11</f>
        <v>H28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データ!$D$11</f>
        <v>H29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データ!$E$11</f>
        <v>H30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データ!$F$11</f>
        <v>R01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データ!$B$11</f>
        <v>H27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データ!$C$11</f>
        <v>H28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データ!$D$11</f>
        <v>H29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データ!$E$11</f>
        <v>H30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データ!$F$11</f>
        <v>R01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データ!$B$11</f>
        <v>H27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データ!$C$11</f>
        <v>H28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データ!$D$11</f>
        <v>H29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データ!$E$11</f>
        <v>H30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データ!$F$11</f>
        <v>R01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18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4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-15.9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17.2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31.7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57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81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-367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226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431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523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545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48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54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33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14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4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33.4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32.299999999999997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22.3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33.6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35.299999999999997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9663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9019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8406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7531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8442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137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データ!$B$11</f>
        <v>H27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データ!$C$11</f>
        <v>H28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データ!$D$11</f>
        <v>H29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データ!$E$11</f>
        <v>H30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データ!$F$11</f>
        <v>R01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データ!$B$11</f>
        <v>H27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データ!$C$11</f>
        <v>H28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データ!$D$11</f>
        <v>H29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データ!$E$11</f>
        <v>H30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データ!$F$11</f>
        <v>R01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データ!$B$11</f>
        <v>H27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データ!$C$11</f>
        <v>H28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データ!$D$11</f>
        <v>H29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データ!$E$11</f>
        <v>H30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データ!$F$11</f>
        <v>R01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85.4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69.900000000000006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59.6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51.8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51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HCPcEE25Y9XARD9NR+okPSgoA/EvUOVSp2OwvktSdhWBqKrHRn6+wMxVmv7A3XKcRJlJBJUGD89MfTNnuRHmfw==" saltValue="4QSoao3ddYW5l1tRMXTOLA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100</v>
      </c>
      <c r="AK5" s="59" t="s">
        <v>101</v>
      </c>
      <c r="AL5" s="59" t="s">
        <v>102</v>
      </c>
      <c r="AM5" s="59" t="s">
        <v>103</v>
      </c>
      <c r="AN5" s="59" t="s">
        <v>104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105</v>
      </c>
      <c r="AV5" s="59" t="s">
        <v>106</v>
      </c>
      <c r="AW5" s="59" t="s">
        <v>107</v>
      </c>
      <c r="AX5" s="59" t="s">
        <v>103</v>
      </c>
      <c r="AY5" s="59" t="s">
        <v>108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105</v>
      </c>
      <c r="BG5" s="59" t="s">
        <v>90</v>
      </c>
      <c r="BH5" s="59" t="s">
        <v>91</v>
      </c>
      <c r="BI5" s="59" t="s">
        <v>92</v>
      </c>
      <c r="BJ5" s="59" t="s">
        <v>104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105</v>
      </c>
      <c r="BR5" s="59" t="s">
        <v>90</v>
      </c>
      <c r="BS5" s="59" t="s">
        <v>91</v>
      </c>
      <c r="BT5" s="59" t="s">
        <v>109</v>
      </c>
      <c r="BU5" s="59" t="s">
        <v>110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105</v>
      </c>
      <c r="CC5" s="59" t="s">
        <v>101</v>
      </c>
      <c r="CD5" s="59" t="s">
        <v>102</v>
      </c>
      <c r="CE5" s="59" t="s">
        <v>103</v>
      </c>
      <c r="CF5" s="59" t="s">
        <v>108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111</v>
      </c>
      <c r="CP5" s="59" t="s">
        <v>106</v>
      </c>
      <c r="CQ5" s="59" t="s">
        <v>91</v>
      </c>
      <c r="CR5" s="59" t="s">
        <v>112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105</v>
      </c>
      <c r="DA5" s="59" t="s">
        <v>90</v>
      </c>
      <c r="DB5" s="59" t="s">
        <v>113</v>
      </c>
      <c r="DC5" s="59" t="s">
        <v>109</v>
      </c>
      <c r="DD5" s="59" t="s">
        <v>110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105</v>
      </c>
      <c r="DL5" s="59" t="s">
        <v>106</v>
      </c>
      <c r="DM5" s="59" t="s">
        <v>107</v>
      </c>
      <c r="DN5" s="59" t="s">
        <v>103</v>
      </c>
      <c r="DO5" s="59" t="s">
        <v>108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114</v>
      </c>
      <c r="B6" s="60">
        <f>B8</f>
        <v>2019</v>
      </c>
      <c r="C6" s="60">
        <f t="shared" ref="C6:X6" si="1">C8</f>
        <v>333468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2</v>
      </c>
      <c r="H6" s="60" t="str">
        <f>SUBSTITUTE(H8,"　","")</f>
        <v>岡山県和気町</v>
      </c>
      <c r="I6" s="60" t="str">
        <f t="shared" si="1"/>
        <v>曽根駐車場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37</v>
      </c>
      <c r="S6" s="62" t="str">
        <f t="shared" si="1"/>
        <v>無</v>
      </c>
      <c r="T6" s="62" t="str">
        <f t="shared" si="1"/>
        <v>無</v>
      </c>
      <c r="U6" s="63">
        <f t="shared" si="1"/>
        <v>1299</v>
      </c>
      <c r="V6" s="63">
        <f t="shared" si="1"/>
        <v>61</v>
      </c>
      <c r="W6" s="63">
        <f t="shared" si="1"/>
        <v>2000</v>
      </c>
      <c r="X6" s="62" t="str">
        <f t="shared" si="1"/>
        <v>導入なし</v>
      </c>
      <c r="Y6" s="64">
        <f>IF(Y8="-",NA(),Y8)</f>
        <v>97</v>
      </c>
      <c r="Z6" s="64">
        <f t="shared" ref="Z6:AH6" si="2">IF(Z8="-",NA(),Z8)</f>
        <v>124.5</v>
      </c>
      <c r="AA6" s="64">
        <f t="shared" si="2"/>
        <v>122.5</v>
      </c>
      <c r="AB6" s="64">
        <f t="shared" si="2"/>
        <v>74</v>
      </c>
      <c r="AC6" s="64">
        <f t="shared" si="2"/>
        <v>550</v>
      </c>
      <c r="AD6" s="64">
        <f t="shared" si="2"/>
        <v>443.6</v>
      </c>
      <c r="AE6" s="64">
        <f t="shared" si="2"/>
        <v>355.6</v>
      </c>
      <c r="AF6" s="64">
        <f t="shared" si="2"/>
        <v>358.6</v>
      </c>
      <c r="AG6" s="64">
        <f t="shared" si="2"/>
        <v>464.8</v>
      </c>
      <c r="AH6" s="64">
        <f t="shared" si="2"/>
        <v>1721.5</v>
      </c>
      <c r="AI6" s="61" t="str">
        <f>IF(AI8="-","",IF(AI8="-","【-】","【"&amp;SUBSTITUTE(TEXT(AI8,"#,##0.0"),"-","△")&amp;"】"))</f>
        <v>【619.1】</v>
      </c>
      <c r="AJ6" s="64">
        <f>IF(AJ8="-",NA(),AJ8)</f>
        <v>10.4</v>
      </c>
      <c r="AK6" s="64">
        <f t="shared" ref="AK6:AS6" si="3">IF(AK8="-",NA(),AK8)</f>
        <v>3.7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2.2999999999999998</v>
      </c>
      <c r="AP6" s="64">
        <f t="shared" si="3"/>
        <v>2.7</v>
      </c>
      <c r="AQ6" s="64">
        <f t="shared" si="3"/>
        <v>2.2999999999999998</v>
      </c>
      <c r="AR6" s="64">
        <f t="shared" si="3"/>
        <v>9.6999999999999993</v>
      </c>
      <c r="AS6" s="64">
        <f t="shared" si="3"/>
        <v>1.3</v>
      </c>
      <c r="AT6" s="61" t="str">
        <f>IF(AT8="-","",IF(AT8="-","【-】","【"&amp;SUBSTITUTE(TEXT(AT8,"#,##0.0"),"-","△")&amp;"】"))</f>
        <v>【2.3】</v>
      </c>
      <c r="AU6" s="65">
        <f>IF(AU8="-",NA(),AU8)</f>
        <v>18</v>
      </c>
      <c r="AV6" s="65">
        <f t="shared" ref="AV6:BD6" si="4">IF(AV8="-",NA(),AV8)</f>
        <v>4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48</v>
      </c>
      <c r="BA6" s="65">
        <f t="shared" si="4"/>
        <v>54</v>
      </c>
      <c r="BB6" s="65">
        <f t="shared" si="4"/>
        <v>33</v>
      </c>
      <c r="BC6" s="65">
        <f t="shared" si="4"/>
        <v>14</v>
      </c>
      <c r="BD6" s="65">
        <f t="shared" si="4"/>
        <v>4</v>
      </c>
      <c r="BE6" s="63" t="str">
        <f>IF(BE8="-","",IF(BE8="-","【-】","【"&amp;SUBSTITUTE(TEXT(BE8,"#,##0"),"-","△")&amp;"】"))</f>
        <v>【17】</v>
      </c>
      <c r="BF6" s="64">
        <f>IF(BF8="-",NA(),BF8)</f>
        <v>-15.9</v>
      </c>
      <c r="BG6" s="64">
        <f t="shared" ref="BG6:BO6" si="5">IF(BG8="-",NA(),BG8)</f>
        <v>17.2</v>
      </c>
      <c r="BH6" s="64">
        <f t="shared" si="5"/>
        <v>31.7</v>
      </c>
      <c r="BI6" s="64">
        <f t="shared" si="5"/>
        <v>57</v>
      </c>
      <c r="BJ6" s="64">
        <f t="shared" si="5"/>
        <v>81</v>
      </c>
      <c r="BK6" s="64">
        <f t="shared" si="5"/>
        <v>33.4</v>
      </c>
      <c r="BL6" s="64">
        <f t="shared" si="5"/>
        <v>32.299999999999997</v>
      </c>
      <c r="BM6" s="64">
        <f t="shared" si="5"/>
        <v>22.3</v>
      </c>
      <c r="BN6" s="64">
        <f t="shared" si="5"/>
        <v>33.6</v>
      </c>
      <c r="BO6" s="64">
        <f t="shared" si="5"/>
        <v>35.299999999999997</v>
      </c>
      <c r="BP6" s="61" t="str">
        <f>IF(BP8="-","",IF(BP8="-","【-】","【"&amp;SUBSTITUTE(TEXT(BP8,"#,##0.0"),"-","△")&amp;"】"))</f>
        <v>【20.8】</v>
      </c>
      <c r="BQ6" s="65">
        <f>IF(BQ8="-",NA(),BQ8)</f>
        <v>-367</v>
      </c>
      <c r="BR6" s="65">
        <f t="shared" ref="BR6:BZ6" si="6">IF(BR8="-",NA(),BR8)</f>
        <v>226</v>
      </c>
      <c r="BS6" s="65">
        <f t="shared" si="6"/>
        <v>431</v>
      </c>
      <c r="BT6" s="65">
        <f t="shared" si="6"/>
        <v>523</v>
      </c>
      <c r="BU6" s="65">
        <f t="shared" si="6"/>
        <v>545</v>
      </c>
      <c r="BV6" s="65">
        <f t="shared" si="6"/>
        <v>9663</v>
      </c>
      <c r="BW6" s="65">
        <f t="shared" si="6"/>
        <v>9019</v>
      </c>
      <c r="BX6" s="65">
        <f t="shared" si="6"/>
        <v>8406</v>
      </c>
      <c r="BY6" s="65">
        <f t="shared" si="6"/>
        <v>7531</v>
      </c>
      <c r="BZ6" s="65">
        <f t="shared" si="6"/>
        <v>8442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115</v>
      </c>
      <c r="CM6" s="63">
        <f t="shared" ref="CM6:CN6" si="7">CM8</f>
        <v>0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115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85.4</v>
      </c>
      <c r="DF6" s="64">
        <f t="shared" si="8"/>
        <v>69.900000000000006</v>
      </c>
      <c r="DG6" s="64">
        <f t="shared" si="8"/>
        <v>59.6</v>
      </c>
      <c r="DH6" s="64">
        <f t="shared" si="8"/>
        <v>51.8</v>
      </c>
      <c r="DI6" s="64">
        <f t="shared" si="8"/>
        <v>51</v>
      </c>
      <c r="DJ6" s="61" t="str">
        <f>IF(DJ8="-","",IF(DJ8="-","【-】","【"&amp;SUBSTITUTE(TEXT(DJ8,"#,##0.0"),"-","△")&amp;"】"))</f>
        <v>【425.4】</v>
      </c>
      <c r="DK6" s="64">
        <f>IF(DK8="-",NA(),DK8)</f>
        <v>70.5</v>
      </c>
      <c r="DL6" s="64">
        <f t="shared" ref="DL6:DT6" si="9">IF(DL8="-",NA(),DL8)</f>
        <v>45.9</v>
      </c>
      <c r="DM6" s="64">
        <f t="shared" si="9"/>
        <v>45.9</v>
      </c>
      <c r="DN6" s="64">
        <f t="shared" si="9"/>
        <v>45.9</v>
      </c>
      <c r="DO6" s="64">
        <f t="shared" si="9"/>
        <v>45.9</v>
      </c>
      <c r="DP6" s="64">
        <f t="shared" si="9"/>
        <v>154.1</v>
      </c>
      <c r="DQ6" s="64">
        <f t="shared" si="9"/>
        <v>151.6</v>
      </c>
      <c r="DR6" s="64">
        <f t="shared" si="9"/>
        <v>151.19999999999999</v>
      </c>
      <c r="DS6" s="64">
        <f t="shared" si="9"/>
        <v>159.69999999999999</v>
      </c>
      <c r="DT6" s="64">
        <f t="shared" si="9"/>
        <v>176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116</v>
      </c>
      <c r="B7" s="60">
        <f t="shared" ref="B7:X7" si="10">B8</f>
        <v>2019</v>
      </c>
      <c r="C7" s="60">
        <f t="shared" si="10"/>
        <v>333468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2</v>
      </c>
      <c r="H7" s="60" t="str">
        <f t="shared" si="10"/>
        <v>岡山県　和気町</v>
      </c>
      <c r="I7" s="60" t="str">
        <f t="shared" si="10"/>
        <v>曽根駐車場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37</v>
      </c>
      <c r="S7" s="62" t="str">
        <f t="shared" si="10"/>
        <v>無</v>
      </c>
      <c r="T7" s="62" t="str">
        <f t="shared" si="10"/>
        <v>無</v>
      </c>
      <c r="U7" s="63">
        <f t="shared" si="10"/>
        <v>1299</v>
      </c>
      <c r="V7" s="63">
        <f t="shared" si="10"/>
        <v>61</v>
      </c>
      <c r="W7" s="63">
        <f t="shared" si="10"/>
        <v>2000</v>
      </c>
      <c r="X7" s="62" t="str">
        <f t="shared" si="10"/>
        <v>導入なし</v>
      </c>
      <c r="Y7" s="64">
        <f>Y8</f>
        <v>97</v>
      </c>
      <c r="Z7" s="64">
        <f t="shared" ref="Z7:AH7" si="11">Z8</f>
        <v>124.5</v>
      </c>
      <c r="AA7" s="64">
        <f t="shared" si="11"/>
        <v>122.5</v>
      </c>
      <c r="AB7" s="64">
        <f t="shared" si="11"/>
        <v>74</v>
      </c>
      <c r="AC7" s="64">
        <f t="shared" si="11"/>
        <v>550</v>
      </c>
      <c r="AD7" s="64">
        <f t="shared" si="11"/>
        <v>443.6</v>
      </c>
      <c r="AE7" s="64">
        <f t="shared" si="11"/>
        <v>355.6</v>
      </c>
      <c r="AF7" s="64">
        <f t="shared" si="11"/>
        <v>358.6</v>
      </c>
      <c r="AG7" s="64">
        <f t="shared" si="11"/>
        <v>464.8</v>
      </c>
      <c r="AH7" s="64">
        <f t="shared" si="11"/>
        <v>1721.5</v>
      </c>
      <c r="AI7" s="61"/>
      <c r="AJ7" s="64">
        <f>AJ8</f>
        <v>10.4</v>
      </c>
      <c r="AK7" s="64">
        <f t="shared" ref="AK7:AS7" si="12">AK8</f>
        <v>3.7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2.2999999999999998</v>
      </c>
      <c r="AP7" s="64">
        <f t="shared" si="12"/>
        <v>2.7</v>
      </c>
      <c r="AQ7" s="64">
        <f t="shared" si="12"/>
        <v>2.2999999999999998</v>
      </c>
      <c r="AR7" s="64">
        <f t="shared" si="12"/>
        <v>9.6999999999999993</v>
      </c>
      <c r="AS7" s="64">
        <f t="shared" si="12"/>
        <v>1.3</v>
      </c>
      <c r="AT7" s="61"/>
      <c r="AU7" s="65">
        <f>AU8</f>
        <v>18</v>
      </c>
      <c r="AV7" s="65">
        <f t="shared" ref="AV7:BD7" si="13">AV8</f>
        <v>4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48</v>
      </c>
      <c r="BA7" s="65">
        <f t="shared" si="13"/>
        <v>54</v>
      </c>
      <c r="BB7" s="65">
        <f t="shared" si="13"/>
        <v>33</v>
      </c>
      <c r="BC7" s="65">
        <f t="shared" si="13"/>
        <v>14</v>
      </c>
      <c r="BD7" s="65">
        <f t="shared" si="13"/>
        <v>4</v>
      </c>
      <c r="BE7" s="63"/>
      <c r="BF7" s="64">
        <f>BF8</f>
        <v>-15.9</v>
      </c>
      <c r="BG7" s="64">
        <f t="shared" ref="BG7:BO7" si="14">BG8</f>
        <v>17.2</v>
      </c>
      <c r="BH7" s="64">
        <f t="shared" si="14"/>
        <v>31.7</v>
      </c>
      <c r="BI7" s="64">
        <f t="shared" si="14"/>
        <v>57</v>
      </c>
      <c r="BJ7" s="64">
        <f t="shared" si="14"/>
        <v>81</v>
      </c>
      <c r="BK7" s="64">
        <f t="shared" si="14"/>
        <v>33.4</v>
      </c>
      <c r="BL7" s="64">
        <f t="shared" si="14"/>
        <v>32.299999999999997</v>
      </c>
      <c r="BM7" s="64">
        <f t="shared" si="14"/>
        <v>22.3</v>
      </c>
      <c r="BN7" s="64">
        <f t="shared" si="14"/>
        <v>33.6</v>
      </c>
      <c r="BO7" s="64">
        <f t="shared" si="14"/>
        <v>35.299999999999997</v>
      </c>
      <c r="BP7" s="61"/>
      <c r="BQ7" s="65">
        <f>BQ8</f>
        <v>-367</v>
      </c>
      <c r="BR7" s="65">
        <f t="shared" ref="BR7:BZ7" si="15">BR8</f>
        <v>226</v>
      </c>
      <c r="BS7" s="65">
        <f t="shared" si="15"/>
        <v>431</v>
      </c>
      <c r="BT7" s="65">
        <f t="shared" si="15"/>
        <v>523</v>
      </c>
      <c r="BU7" s="65">
        <f t="shared" si="15"/>
        <v>545</v>
      </c>
      <c r="BV7" s="65">
        <f t="shared" si="15"/>
        <v>9663</v>
      </c>
      <c r="BW7" s="65">
        <f t="shared" si="15"/>
        <v>9019</v>
      </c>
      <c r="BX7" s="65">
        <f t="shared" si="15"/>
        <v>8406</v>
      </c>
      <c r="BY7" s="65">
        <f t="shared" si="15"/>
        <v>7531</v>
      </c>
      <c r="BZ7" s="65">
        <f t="shared" si="15"/>
        <v>8442</v>
      </c>
      <c r="CA7" s="63"/>
      <c r="CB7" s="64" t="s">
        <v>117</v>
      </c>
      <c r="CC7" s="64" t="s">
        <v>117</v>
      </c>
      <c r="CD7" s="64" t="s">
        <v>117</v>
      </c>
      <c r="CE7" s="64" t="s">
        <v>117</v>
      </c>
      <c r="CF7" s="64" t="s">
        <v>117</v>
      </c>
      <c r="CG7" s="64" t="s">
        <v>117</v>
      </c>
      <c r="CH7" s="64" t="s">
        <v>117</v>
      </c>
      <c r="CI7" s="64" t="s">
        <v>117</v>
      </c>
      <c r="CJ7" s="64" t="s">
        <v>117</v>
      </c>
      <c r="CK7" s="64" t="s">
        <v>115</v>
      </c>
      <c r="CL7" s="61"/>
      <c r="CM7" s="63">
        <f>CM8</f>
        <v>0</v>
      </c>
      <c r="CN7" s="63">
        <f>CN8</f>
        <v>0</v>
      </c>
      <c r="CO7" s="64" t="s">
        <v>117</v>
      </c>
      <c r="CP7" s="64" t="s">
        <v>117</v>
      </c>
      <c r="CQ7" s="64" t="s">
        <v>117</v>
      </c>
      <c r="CR7" s="64" t="s">
        <v>117</v>
      </c>
      <c r="CS7" s="64" t="s">
        <v>117</v>
      </c>
      <c r="CT7" s="64" t="s">
        <v>117</v>
      </c>
      <c r="CU7" s="64" t="s">
        <v>117</v>
      </c>
      <c r="CV7" s="64" t="s">
        <v>117</v>
      </c>
      <c r="CW7" s="64" t="s">
        <v>117</v>
      </c>
      <c r="CX7" s="64" t="s">
        <v>115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85.4</v>
      </c>
      <c r="DF7" s="64">
        <f t="shared" si="16"/>
        <v>69.900000000000006</v>
      </c>
      <c r="DG7" s="64">
        <f t="shared" si="16"/>
        <v>59.6</v>
      </c>
      <c r="DH7" s="64">
        <f t="shared" si="16"/>
        <v>51.8</v>
      </c>
      <c r="DI7" s="64">
        <f t="shared" si="16"/>
        <v>51</v>
      </c>
      <c r="DJ7" s="61"/>
      <c r="DK7" s="64">
        <f>DK8</f>
        <v>70.5</v>
      </c>
      <c r="DL7" s="64">
        <f t="shared" ref="DL7:DT7" si="17">DL8</f>
        <v>45.9</v>
      </c>
      <c r="DM7" s="64">
        <f t="shared" si="17"/>
        <v>45.9</v>
      </c>
      <c r="DN7" s="64">
        <f t="shared" si="17"/>
        <v>45.9</v>
      </c>
      <c r="DO7" s="64">
        <f t="shared" si="17"/>
        <v>45.9</v>
      </c>
      <c r="DP7" s="64">
        <f t="shared" si="17"/>
        <v>154.1</v>
      </c>
      <c r="DQ7" s="64">
        <f t="shared" si="17"/>
        <v>151.6</v>
      </c>
      <c r="DR7" s="64">
        <f t="shared" si="17"/>
        <v>151.19999999999999</v>
      </c>
      <c r="DS7" s="64">
        <f t="shared" si="17"/>
        <v>159.69999999999999</v>
      </c>
      <c r="DT7" s="64">
        <f t="shared" si="17"/>
        <v>176</v>
      </c>
      <c r="DU7" s="61"/>
    </row>
    <row r="8" spans="1:125" s="66" customFormat="1" x14ac:dyDescent="0.15">
      <c r="A8" s="49"/>
      <c r="B8" s="67">
        <v>2019</v>
      </c>
      <c r="C8" s="67">
        <v>333468</v>
      </c>
      <c r="D8" s="67">
        <v>47</v>
      </c>
      <c r="E8" s="67">
        <v>14</v>
      </c>
      <c r="F8" s="67">
        <v>0</v>
      </c>
      <c r="G8" s="67">
        <v>2</v>
      </c>
      <c r="H8" s="67" t="s">
        <v>118</v>
      </c>
      <c r="I8" s="67" t="s">
        <v>119</v>
      </c>
      <c r="J8" s="67" t="s">
        <v>120</v>
      </c>
      <c r="K8" s="67" t="s">
        <v>121</v>
      </c>
      <c r="L8" s="67" t="s">
        <v>122</v>
      </c>
      <c r="M8" s="67" t="s">
        <v>123</v>
      </c>
      <c r="N8" s="67" t="s">
        <v>124</v>
      </c>
      <c r="O8" s="68" t="s">
        <v>125</v>
      </c>
      <c r="P8" s="69" t="s">
        <v>126</v>
      </c>
      <c r="Q8" s="69" t="s">
        <v>127</v>
      </c>
      <c r="R8" s="70">
        <v>37</v>
      </c>
      <c r="S8" s="69" t="s">
        <v>128</v>
      </c>
      <c r="T8" s="69" t="s">
        <v>128</v>
      </c>
      <c r="U8" s="70">
        <v>1299</v>
      </c>
      <c r="V8" s="70">
        <v>61</v>
      </c>
      <c r="W8" s="70">
        <v>2000</v>
      </c>
      <c r="X8" s="69" t="s">
        <v>129</v>
      </c>
      <c r="Y8" s="71">
        <v>97</v>
      </c>
      <c r="Z8" s="71">
        <v>124.5</v>
      </c>
      <c r="AA8" s="71">
        <v>122.5</v>
      </c>
      <c r="AB8" s="71">
        <v>74</v>
      </c>
      <c r="AC8" s="71">
        <v>550</v>
      </c>
      <c r="AD8" s="71">
        <v>443.6</v>
      </c>
      <c r="AE8" s="71">
        <v>355.6</v>
      </c>
      <c r="AF8" s="71">
        <v>358.6</v>
      </c>
      <c r="AG8" s="71">
        <v>464.8</v>
      </c>
      <c r="AH8" s="71">
        <v>1721.5</v>
      </c>
      <c r="AI8" s="68">
        <v>619.1</v>
      </c>
      <c r="AJ8" s="71">
        <v>10.4</v>
      </c>
      <c r="AK8" s="71">
        <v>3.7</v>
      </c>
      <c r="AL8" s="71">
        <v>0</v>
      </c>
      <c r="AM8" s="71">
        <v>0</v>
      </c>
      <c r="AN8" s="71">
        <v>0</v>
      </c>
      <c r="AO8" s="71">
        <v>2.2999999999999998</v>
      </c>
      <c r="AP8" s="71">
        <v>2.7</v>
      </c>
      <c r="AQ8" s="71">
        <v>2.2999999999999998</v>
      </c>
      <c r="AR8" s="71">
        <v>9.6999999999999993</v>
      </c>
      <c r="AS8" s="71">
        <v>1.3</v>
      </c>
      <c r="AT8" s="68">
        <v>2.2999999999999998</v>
      </c>
      <c r="AU8" s="72">
        <v>18</v>
      </c>
      <c r="AV8" s="72">
        <v>4</v>
      </c>
      <c r="AW8" s="72">
        <v>0</v>
      </c>
      <c r="AX8" s="72">
        <v>0</v>
      </c>
      <c r="AY8" s="72">
        <v>0</v>
      </c>
      <c r="AZ8" s="72">
        <v>48</v>
      </c>
      <c r="BA8" s="72">
        <v>54</v>
      </c>
      <c r="BB8" s="72">
        <v>33</v>
      </c>
      <c r="BC8" s="72">
        <v>14</v>
      </c>
      <c r="BD8" s="72">
        <v>4</v>
      </c>
      <c r="BE8" s="72">
        <v>17</v>
      </c>
      <c r="BF8" s="71">
        <v>-15.9</v>
      </c>
      <c r="BG8" s="71">
        <v>17.2</v>
      </c>
      <c r="BH8" s="71">
        <v>31.7</v>
      </c>
      <c r="BI8" s="71">
        <v>57</v>
      </c>
      <c r="BJ8" s="71">
        <v>81</v>
      </c>
      <c r="BK8" s="71">
        <v>33.4</v>
      </c>
      <c r="BL8" s="71">
        <v>32.299999999999997</v>
      </c>
      <c r="BM8" s="71">
        <v>22.3</v>
      </c>
      <c r="BN8" s="71">
        <v>33.6</v>
      </c>
      <c r="BO8" s="71">
        <v>35.299999999999997</v>
      </c>
      <c r="BP8" s="68">
        <v>20.8</v>
      </c>
      <c r="BQ8" s="72">
        <v>-367</v>
      </c>
      <c r="BR8" s="72">
        <v>226</v>
      </c>
      <c r="BS8" s="72">
        <v>431</v>
      </c>
      <c r="BT8" s="73">
        <v>523</v>
      </c>
      <c r="BU8" s="73">
        <v>545</v>
      </c>
      <c r="BV8" s="72">
        <v>9663</v>
      </c>
      <c r="BW8" s="72">
        <v>9019</v>
      </c>
      <c r="BX8" s="72">
        <v>8406</v>
      </c>
      <c r="BY8" s="72">
        <v>7531</v>
      </c>
      <c r="BZ8" s="72">
        <v>8442</v>
      </c>
      <c r="CA8" s="70">
        <v>14290</v>
      </c>
      <c r="CB8" s="71" t="s">
        <v>122</v>
      </c>
      <c r="CC8" s="71" t="s">
        <v>122</v>
      </c>
      <c r="CD8" s="71" t="s">
        <v>122</v>
      </c>
      <c r="CE8" s="71" t="s">
        <v>122</v>
      </c>
      <c r="CF8" s="71" t="s">
        <v>122</v>
      </c>
      <c r="CG8" s="71" t="s">
        <v>122</v>
      </c>
      <c r="CH8" s="71" t="s">
        <v>122</v>
      </c>
      <c r="CI8" s="71" t="s">
        <v>122</v>
      </c>
      <c r="CJ8" s="71" t="s">
        <v>122</v>
      </c>
      <c r="CK8" s="71" t="s">
        <v>122</v>
      </c>
      <c r="CL8" s="68" t="s">
        <v>122</v>
      </c>
      <c r="CM8" s="70">
        <v>0</v>
      </c>
      <c r="CN8" s="70">
        <v>0</v>
      </c>
      <c r="CO8" s="71" t="s">
        <v>122</v>
      </c>
      <c r="CP8" s="71" t="s">
        <v>122</v>
      </c>
      <c r="CQ8" s="71" t="s">
        <v>122</v>
      </c>
      <c r="CR8" s="71" t="s">
        <v>122</v>
      </c>
      <c r="CS8" s="71" t="s">
        <v>122</v>
      </c>
      <c r="CT8" s="71" t="s">
        <v>122</v>
      </c>
      <c r="CU8" s="71" t="s">
        <v>122</v>
      </c>
      <c r="CV8" s="71" t="s">
        <v>122</v>
      </c>
      <c r="CW8" s="71" t="s">
        <v>122</v>
      </c>
      <c r="CX8" s="71" t="s">
        <v>122</v>
      </c>
      <c r="CY8" s="68" t="s">
        <v>122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85.4</v>
      </c>
      <c r="DF8" s="71">
        <v>69.900000000000006</v>
      </c>
      <c r="DG8" s="71">
        <v>59.6</v>
      </c>
      <c r="DH8" s="71">
        <v>51.8</v>
      </c>
      <c r="DI8" s="71">
        <v>51</v>
      </c>
      <c r="DJ8" s="68">
        <v>425.4</v>
      </c>
      <c r="DK8" s="71">
        <v>70.5</v>
      </c>
      <c r="DL8" s="71">
        <v>45.9</v>
      </c>
      <c r="DM8" s="71">
        <v>45.9</v>
      </c>
      <c r="DN8" s="71">
        <v>45.9</v>
      </c>
      <c r="DO8" s="71">
        <v>45.9</v>
      </c>
      <c r="DP8" s="71">
        <v>154.1</v>
      </c>
      <c r="DQ8" s="71">
        <v>151.6</v>
      </c>
      <c r="DR8" s="71">
        <v>151.19999999999999</v>
      </c>
      <c r="DS8" s="71">
        <v>159.69999999999999</v>
      </c>
      <c r="DT8" s="71">
        <v>176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130</v>
      </c>
      <c r="C10" s="78" t="s">
        <v>131</v>
      </c>
      <c r="D10" s="78" t="s">
        <v>132</v>
      </c>
      <c r="E10" s="78" t="s">
        <v>133</v>
      </c>
      <c r="F10" s="78" t="s">
        <v>134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wake</cp:lastModifiedBy>
  <cp:lastPrinted>2021-02-03T01:31:57Z</cp:lastPrinted>
  <dcterms:created xsi:type="dcterms:W3CDTF">2020-12-04T03:36:48Z</dcterms:created>
  <dcterms:modified xsi:type="dcterms:W3CDTF">2021-02-03T01:33:23Z</dcterms:modified>
  <cp:category/>
</cp:coreProperties>
</file>