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734\share\都市建設課共有\wake\Desktop\都市建設課共有\都市建設課\引き継ぎ関係\Ｈ30.3.30【万代】\○駐車場\決算統計\Ｒ２年度\Ｒ２年度　決算統計関係\1月26日〆永井君へ　公営企業に係る比較分析表調査\16和気町\16和気町\駐車場整備\"/>
    </mc:Choice>
  </mc:AlternateContent>
  <workbookProtection workbookAlgorithmName="SHA-512" workbookHashValue="K2XWCGt4SN7LBx6fuS28PfuG+05Mk9ld/q9r5HwN0Q7oBGLzXAfMU6OT5ubyMd0KYNz/eBFQty4SD7C7ys6T9g==" workbookSaltValue="3svby/CxtR1eIrBmf5/Yn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LT76" i="4"/>
  <c r="GQ51" i="4"/>
  <c r="LH30" i="4"/>
  <c r="GQ30" i="4"/>
  <c r="BZ51" i="4"/>
  <c r="IE76" i="4"/>
  <c r="BZ30" i="4"/>
  <c r="HP76" i="4"/>
  <c r="BG30" i="4"/>
  <c r="AV76" i="4"/>
  <c r="FX30" i="4"/>
  <c r="KO51" i="4"/>
  <c r="BG51" i="4"/>
  <c r="LE76" i="4"/>
  <c r="FX51" i="4"/>
  <c r="KO30" i="4"/>
  <c r="HA76" i="4"/>
  <c r="AN51" i="4"/>
  <c r="FE30" i="4"/>
  <c r="AN30" i="4"/>
  <c r="AG76" i="4"/>
  <c r="JV51" i="4"/>
  <c r="KP76" i="4"/>
  <c r="FE51" i="4"/>
  <c r="JV30" i="4"/>
  <c r="KA76" i="4"/>
  <c r="EL51" i="4"/>
  <c r="JC30" i="4"/>
  <c r="GL76" i="4"/>
  <c r="U51" i="4"/>
  <c r="EL30" i="4"/>
  <c r="R76" i="4"/>
  <c r="U30"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<sst xmlns="http://schemas.openxmlformats.org/spreadsheetml/2006/main" count="278" uniqueCount="135">
  <si>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</si>
  <si>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</si>
  <si>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</si>
  <si>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</si>
  <si>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</si>
  <si>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</si>
  <si>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</si>
  <si>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</si>
  <si>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</si>
  <si>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</si>
  <si>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</si>
  <si>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</si>
  <si>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</si>
  <si>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</si>
  <si>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</si>
  <si>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</si>
  <si>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</si>
  <si>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</si>
  <si>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</si>
  <si>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</si>
  <si>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</si>
  <si>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</si>
  <si>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</si>
  <si>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</si>
  <si>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</si>
  <si>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</si>
  <si>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</si>
  <si>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</si>
  <si>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</si>
  <si>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</si>
  <si>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</si>
  <si>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</si>
  <si>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</si>
  <si>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</si>
  <si>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</si>
  <si>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</si>
  <si>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</si>
  <si>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</si>
  <si>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</si>
  <si>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</si>
  <si>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</si>
  <si>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</si>
  <si>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</si>
  <si>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</si>
  <si>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</si>
  <si>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</si>
  <si>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</si>
  <si>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</si>
  <si>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</si>
  <si>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</si>
  <si>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</si>
  <si>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</si>
  <si>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</si>
  <si>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</si>
  <si>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</si>
  <si>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</si>
  <si>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</si>
  <si>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</si>
  <si>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</si>
  <si>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</si>
  <si>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</si>
  <si>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</si>
  <si>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</si>
  <si>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</si>
  <si>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</si>
  <si>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</si>
  <si>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</si>
  <si>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</si>
  <si>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</si>
  <si>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</si>
  <si>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</si>
  <si>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</si>
  <si>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</si>
  <si>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</si>
  <si>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</si>
  <si>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</si>
  <si>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</si>
  <si>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</si>
  <si>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</si>
  <si>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</si>
  <si>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</si>
  <si>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</si>
  <si>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</si>
  <si>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</si>
  <si>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</si>
  <si>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</si>
  <si>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</si>
  <si>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</si>
  <si>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</si>
  <si>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</si>
  <si>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</si>
  <si>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</si>
  <si>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</si>
  <si>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</si>
  <si>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</si>
  <si>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</si>
  <si>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</si>
  <si>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</si>
  <si>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</si>
  <si>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</si>
  <si>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</si>
  <si>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</si>
  <si>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</si>
  <si>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</si>
  <si>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</si>
  <si>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</si>
  <si>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</si>
  <si>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</si>
  <si>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</si>
  <si>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</si>
  <si>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</si>
  <si>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</si>
  <si>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</si>
  <si>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</si>
  <si>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岡山県　和気町</t>
  </si>
  <si>
    <t>和気駅前駐車場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</si>
  <si>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</si>
  <si>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</si>
  <si>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</si>
  <si>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</si>
  <si>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</si>
  <si>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</si>
  <si>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</si>
  <si>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</si>
  <si>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</si>
  <si>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</si>
  <si>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</si>
  <si>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</si>
  <si>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</si>
  <si>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</si>
  <si>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</si>
  <si>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Ｈ２４年に企業債の返済も終わり、駐車場会計で経営ができている。駐車場整備の設備投資の予定があるので事業状況を見極め慎重に検討する必要がある。</t>
    <rPh sb="3" eb="4">
      <t>ネン</t>
    </rPh>
    <rPh sb="5" eb="7">
      <t>キギョウ</t>
    </rPh>
    <rPh sb="7" eb="8">
      <t>サイ</t>
    </rPh>
    <rPh sb="9" eb="11">
      <t>ヘンサイ</t>
    </rPh>
    <rPh sb="12" eb="13">
      <t>オ</t>
    </rPh>
    <rPh sb="16" eb="19">
      <t>チュウシャジョウ</t>
    </rPh>
    <rPh sb="19" eb="21">
      <t>カイケイ</t>
    </rPh>
    <rPh sb="22" eb="24">
      <t>ケイエイ</t>
    </rPh>
    <rPh sb="31" eb="34">
      <t>チュウシャジョウ</t>
    </rPh>
    <rPh sb="34" eb="36">
      <t>セイビ</t>
    </rPh>
    <rPh sb="37" eb="39">
      <t>セツビ</t>
    </rPh>
    <rPh sb="39" eb="41">
      <t>トウシ</t>
    </rPh>
    <rPh sb="42" eb="44">
      <t>ヨテイ</t>
    </rPh>
    <rPh sb="49" eb="51">
      <t>ジギョウ</t>
    </rPh>
    <rPh sb="51" eb="53">
      <t>ジョウキョウ</t>
    </rPh>
    <rPh sb="54" eb="56">
      <t>ミキワ</t>
    </rPh>
    <rPh sb="57" eb="59">
      <t>シンチョウ</t>
    </rPh>
    <rPh sb="60" eb="62">
      <t>ケントウ</t>
    </rPh>
    <rPh sb="64" eb="66">
      <t>ヒツヨウ</t>
    </rPh>
    <phoneticPr fontId="5"/>
  </si>
  <si>
    <t>Ｈ２３年に駐車場整備を行ってから除々に利用者が増加してきた。Ｈ２８年以降は横ばいである。</t>
    <rPh sb="3" eb="4">
      <t>ネン</t>
    </rPh>
    <rPh sb="5" eb="8">
      <t>チュウシャジョウ</t>
    </rPh>
    <rPh sb="8" eb="10">
      <t>セイビ</t>
    </rPh>
    <rPh sb="11" eb="12">
      <t>オコナ</t>
    </rPh>
    <rPh sb="16" eb="17">
      <t>ジョ</t>
    </rPh>
    <rPh sb="19" eb="22">
      <t>リヨウシャ</t>
    </rPh>
    <rPh sb="23" eb="25">
      <t>ゾウカ</t>
    </rPh>
    <rPh sb="33" eb="36">
      <t>ネンイコウ</t>
    </rPh>
    <rPh sb="37" eb="38">
      <t>ヨコ</t>
    </rPh>
    <phoneticPr fontId="5"/>
  </si>
  <si>
    <t>Ｈ２４年に企業債の返済も終わり、駐車場会計で経営ができている。Ｒ１年以降に設備投資の予定があるので利用者の増加につながる事業を実施していく。</t>
    <rPh sb="3" eb="4">
      <t>ネン</t>
    </rPh>
    <rPh sb="5" eb="7">
      <t>キギョウ</t>
    </rPh>
    <rPh sb="7" eb="8">
      <t>サイ</t>
    </rPh>
    <rPh sb="9" eb="11">
      <t>ヘンサイ</t>
    </rPh>
    <rPh sb="12" eb="13">
      <t>オ</t>
    </rPh>
    <rPh sb="16" eb="19">
      <t>チュウシャジョウ</t>
    </rPh>
    <rPh sb="19" eb="21">
      <t>カイケイ</t>
    </rPh>
    <rPh sb="22" eb="24">
      <t>ケイエイ</t>
    </rPh>
    <rPh sb="33" eb="34">
      <t>ネン</t>
    </rPh>
    <rPh sb="34" eb="36">
      <t>イコウ</t>
    </rPh>
    <rPh sb="37" eb="39">
      <t>セツビ</t>
    </rPh>
    <rPh sb="39" eb="41">
      <t>トウシ</t>
    </rPh>
    <rPh sb="42" eb="44">
      <t>ヨテイ</t>
    </rPh>
    <rPh sb="49" eb="52">
      <t>リヨウシャ</t>
    </rPh>
    <rPh sb="53" eb="55">
      <t>ゾウカ</t>
    </rPh>
    <rPh sb="60" eb="62">
      <t>ジギョウ</t>
    </rPh>
    <rPh sb="63" eb="65">
      <t>ジッシ</t>
    </rPh>
    <phoneticPr fontId="5"/>
  </si>
  <si>
    <t>Ｈ２４年に企業債の返済が終わり、他会計からの補助はＨ２９年度以降は０で推移している。また、Ｈ２４、Ｈ２６、Ｈ２７年と駐車場の施設整備を行ったことで④売上高ＧＯＰ比率、⑤ＥＢＩＴＤＡのグラフがマイナスになったと考えられる。①収益的収支比率のグラフがＨ２８～Ｒ１年にかけて減少傾向にある。</t>
    <rPh sb="3" eb="4">
      <t>ネン</t>
    </rPh>
    <rPh sb="5" eb="7">
      <t>キギョウ</t>
    </rPh>
    <rPh sb="7" eb="8">
      <t>サイ</t>
    </rPh>
    <rPh sb="9" eb="11">
      <t>ヘンサイ</t>
    </rPh>
    <rPh sb="12" eb="13">
      <t>オ</t>
    </rPh>
    <rPh sb="16" eb="17">
      <t>ホカ</t>
    </rPh>
    <rPh sb="17" eb="19">
      <t>カイケイ</t>
    </rPh>
    <rPh sb="22" eb="24">
      <t>ホジョ</t>
    </rPh>
    <rPh sb="28" eb="30">
      <t>ネンド</t>
    </rPh>
    <rPh sb="30" eb="32">
      <t>イコウ</t>
    </rPh>
    <rPh sb="35" eb="37">
      <t>スイイ</t>
    </rPh>
    <rPh sb="56" eb="57">
      <t>ネン</t>
    </rPh>
    <rPh sb="58" eb="61">
      <t>チュウシャジョウ</t>
    </rPh>
    <rPh sb="62" eb="64">
      <t>シセツ</t>
    </rPh>
    <rPh sb="64" eb="66">
      <t>セイビ</t>
    </rPh>
    <rPh sb="67" eb="68">
      <t>オコナ</t>
    </rPh>
    <rPh sb="74" eb="76">
      <t>ウリアゲ</t>
    </rPh>
    <rPh sb="76" eb="77">
      <t>コウ</t>
    </rPh>
    <rPh sb="80" eb="82">
      <t>ヒリツ</t>
    </rPh>
    <rPh sb="104" eb="105">
      <t>カンガ</t>
    </rPh>
    <rPh sb="111" eb="113">
      <t>シュウエキ</t>
    </rPh>
    <rPh sb="113" eb="114">
      <t>テキ</t>
    </rPh>
    <rPh sb="114" eb="116">
      <t>シュウシ</t>
    </rPh>
    <rPh sb="116" eb="118">
      <t>ヒリツ</t>
    </rPh>
    <rPh sb="129" eb="130">
      <t>ネン</t>
    </rPh>
    <rPh sb="134" eb="136">
      <t>ゲンショウ</t>
    </rPh>
    <rPh sb="136" eb="13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</si>
</sst>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97</c:v>
                </c:pt>
                <c:pt idx="1">
                  <c:v>124.5</c:v>
                </c:pt>
                <c:pt idx="2">
                  <c:v>122.5</c:v>
                </c:pt>
                <c:pt idx="3">
                  <c:v>120</c:v>
                </c:pt>
                <c:pt idx="4">
                  <c:v>100</c:v>
                </c:pt>
              </c:numCache>
            </c:numRef>
          </c:val>
          <c:extLst xmlns:c16r2="http://schemas.microsoft.com/office/drawing/2015/06/chart">
            <c:ext xmlns:c16="http://schemas.microsoft.com/office/drawing/2014/chart" uri="{C3380CC4-5D6E-409C-BE32-E72D297353CC}">
              <c16:uniqueId val="{00000000-0FC8-43C1-B865-2F17CEABB7FB}"/>
            </c:ext>
          </c:extLst>
        </c:ser>
        <c:dLbls>
          <c:showLegendKey val="0"/>
          <c:showVal val="0"/>
          <c:showCatName val="0"/>
          <c:showSerName val="0"/>
          <c:showPercent val="0"/>
          <c:showBubbleSize val="0"/>
        </c:dLbls>
        <c:gapWidth val="150"/>
        <c:axId val="221255280"/>
        <c:axId val="21976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464.8</c:v>
                </c:pt>
                <c:pt idx="4">
                  <c:v>1721.5</c:v>
                </c:pt>
              </c:numCache>
            </c:numRef>
          </c:val>
          <c:smooth val="0"/>
          <c:extLst xmlns:c16r2="http://schemas.microsoft.com/office/drawing/2015/06/chart">
            <c:ext xmlns:c16="http://schemas.microsoft.com/office/drawing/2014/chart" uri="{C3380CC4-5D6E-409C-BE32-E72D297353CC}">
              <c16:uniqueId val="{00000001-0FC8-43C1-B865-2F17CEABB7FB}"/>
            </c:ext>
          </c:extLst>
        </c:ser>
        <c:dLbls>
          <c:showLegendKey val="0"/>
          <c:showVal val="0"/>
          <c:showCatName val="0"/>
          <c:showSerName val="0"/>
          <c:showPercent val="0"/>
          <c:showBubbleSize val="0"/>
        </c:dLbls>
        <c:marker val="1"/>
        <c:smooth val="0"/>
        <c:axId val="221255280"/>
        <c:axId val="219766056"/>
      </c:lineChart>
      <c:catAx>
        <c:axId val="221255280"/>
        <c:scaling>
          <c:orientation val="minMax"/>
        </c:scaling>
        <c:delete val="1"/>
        <c:axPos val="b"/>
        <c:numFmt formatCode="General" sourceLinked="1"/>
        <c:majorTickMark val="none"/>
        <c:minorTickMark val="none"/>
        <c:tickLblPos val="none"/>
        <c:crossAx val="219766056"/>
        <c:crosses val="autoZero"/>
        <c:auto val="1"/>
        <c:lblAlgn val="ctr"/>
        <c:lblOffset val="100"/>
        <c:noMultiLvlLbl val="1"/>
      </c:catAx>
      <c:valAx>
        <c:axId val="21976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5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24-4214-94AB-6F04C83933D6}"/>
            </c:ext>
          </c:extLst>
        </c:ser>
        <c:dLbls>
          <c:showLegendKey val="0"/>
          <c:showVal val="0"/>
          <c:showCatName val="0"/>
          <c:showSerName val="0"/>
          <c:showPercent val="0"/>
          <c:showBubbleSize val="0"/>
        </c:dLbls>
        <c:gapWidth val="150"/>
        <c:axId val="222063344"/>
        <c:axId val="2208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51.8</c:v>
                </c:pt>
                <c:pt idx="4">
                  <c:v>51</c:v>
                </c:pt>
              </c:numCache>
            </c:numRef>
          </c:val>
          <c:smooth val="0"/>
          <c:extLst xmlns:c16r2="http://schemas.microsoft.com/office/drawing/2015/06/chart">
            <c:ext xmlns:c16="http://schemas.microsoft.com/office/drawing/2014/chart" uri="{C3380CC4-5D6E-409C-BE32-E72D297353CC}">
              <c16:uniqueId val="{00000001-7D24-4214-94AB-6F04C83933D6}"/>
            </c:ext>
          </c:extLst>
        </c:ser>
        <c:dLbls>
          <c:showLegendKey val="0"/>
          <c:showVal val="0"/>
          <c:showCatName val="0"/>
          <c:showSerName val="0"/>
          <c:showPercent val="0"/>
          <c:showBubbleSize val="0"/>
        </c:dLbls>
        <c:marker val="1"/>
        <c:smooth val="0"/>
        <c:axId val="222063344"/>
        <c:axId val="220834472"/>
      </c:lineChart>
      <c:catAx>
        <c:axId val="222063344"/>
        <c:scaling>
          <c:orientation val="minMax"/>
        </c:scaling>
        <c:delete val="1"/>
        <c:axPos val="b"/>
        <c:numFmt formatCode="General" sourceLinked="1"/>
        <c:majorTickMark val="none"/>
        <c:minorTickMark val="none"/>
        <c:tickLblPos val="none"/>
        <c:crossAx val="220834472"/>
        <c:crosses val="autoZero"/>
        <c:auto val="1"/>
        <c:lblAlgn val="ctr"/>
        <c:lblOffset val="100"/>
        <c:noMultiLvlLbl val="1"/>
      </c:catAx>
      <c:valAx>
        <c:axId val="22083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6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536-44DA-9247-FAA89E379EDD}"/>
            </c:ext>
          </c:extLst>
        </c:ser>
        <c:dLbls>
          <c:showLegendKey val="0"/>
          <c:showVal val="0"/>
          <c:showCatName val="0"/>
          <c:showSerName val="0"/>
          <c:showPercent val="0"/>
          <c:showBubbleSize val="0"/>
        </c:dLbls>
        <c:gapWidth val="150"/>
        <c:axId val="222009072"/>
        <c:axId val="22199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536-44DA-9247-FAA89E379EDD}"/>
            </c:ext>
          </c:extLst>
        </c:ser>
        <c:dLbls>
          <c:showLegendKey val="0"/>
          <c:showVal val="0"/>
          <c:showCatName val="0"/>
          <c:showSerName val="0"/>
          <c:showPercent val="0"/>
          <c:showBubbleSize val="0"/>
        </c:dLbls>
        <c:marker val="1"/>
        <c:smooth val="0"/>
        <c:axId val="222009072"/>
        <c:axId val="221998808"/>
      </c:lineChart>
      <c:catAx>
        <c:axId val="222009072"/>
        <c:scaling>
          <c:orientation val="minMax"/>
        </c:scaling>
        <c:delete val="1"/>
        <c:axPos val="b"/>
        <c:numFmt formatCode="General" sourceLinked="1"/>
        <c:majorTickMark val="none"/>
        <c:minorTickMark val="none"/>
        <c:tickLblPos val="none"/>
        <c:crossAx val="221998808"/>
        <c:crosses val="autoZero"/>
        <c:auto val="1"/>
        <c:lblAlgn val="ctr"/>
        <c:lblOffset val="100"/>
        <c:noMultiLvlLbl val="1"/>
      </c:catAx>
      <c:valAx>
        <c:axId val="22199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0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ECC-4511-B024-66030E6F0140}"/>
            </c:ext>
          </c:extLst>
        </c:ser>
        <c:dLbls>
          <c:showLegendKey val="0"/>
          <c:showVal val="0"/>
          <c:showCatName val="0"/>
          <c:showSerName val="0"/>
          <c:showPercent val="0"/>
          <c:showBubbleSize val="0"/>
        </c:dLbls>
        <c:gapWidth val="150"/>
        <c:axId val="222024560"/>
        <c:axId val="22202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ECC-4511-B024-66030E6F0140}"/>
            </c:ext>
          </c:extLst>
        </c:ser>
        <c:dLbls>
          <c:showLegendKey val="0"/>
          <c:showVal val="0"/>
          <c:showCatName val="0"/>
          <c:showSerName val="0"/>
          <c:showPercent val="0"/>
          <c:showBubbleSize val="0"/>
        </c:dLbls>
        <c:marker val="1"/>
        <c:smooth val="0"/>
        <c:axId val="222024560"/>
        <c:axId val="222024944"/>
      </c:lineChart>
      <c:catAx>
        <c:axId val="222024560"/>
        <c:scaling>
          <c:orientation val="minMax"/>
        </c:scaling>
        <c:delete val="1"/>
        <c:axPos val="b"/>
        <c:numFmt formatCode="General" sourceLinked="1"/>
        <c:majorTickMark val="none"/>
        <c:minorTickMark val="none"/>
        <c:tickLblPos val="none"/>
        <c:crossAx val="222024944"/>
        <c:crosses val="autoZero"/>
        <c:auto val="1"/>
        <c:lblAlgn val="ctr"/>
        <c:lblOffset val="100"/>
        <c:noMultiLvlLbl val="1"/>
      </c:catAx>
      <c:valAx>
        <c:axId val="22202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02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10.4</c:v>
                </c:pt>
                <c:pt idx="1">
                  <c:v>3.7</c:v>
                </c:pt>
                <c:pt idx="2">
                  <c:v>0</c:v>
                </c:pt>
                <c:pt idx="3">
                  <c:v>0</c:v>
                </c:pt>
                <c:pt idx="4">
                  <c:v>0</c:v>
                </c:pt>
              </c:numCache>
            </c:numRef>
          </c:val>
          <c:extLst xmlns:c16r2="http://schemas.microsoft.com/office/drawing/2015/06/chart">
            <c:ext xmlns:c16="http://schemas.microsoft.com/office/drawing/2014/chart" uri="{C3380CC4-5D6E-409C-BE32-E72D297353CC}">
              <c16:uniqueId val="{00000000-DEB7-4A8E-AFA4-43236E44694E}"/>
            </c:ext>
          </c:extLst>
        </c:ser>
        <c:dLbls>
          <c:showLegendKey val="0"/>
          <c:showVal val="0"/>
          <c:showCatName val="0"/>
          <c:showSerName val="0"/>
          <c:showPercent val="0"/>
          <c:showBubbleSize val="0"/>
        </c:dLbls>
        <c:gapWidth val="150"/>
        <c:axId val="222298128"/>
        <c:axId val="22231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9.6999999999999993</c:v>
                </c:pt>
                <c:pt idx="4">
                  <c:v>1.3</c:v>
                </c:pt>
              </c:numCache>
            </c:numRef>
          </c:val>
          <c:smooth val="0"/>
          <c:extLst xmlns:c16r2="http://schemas.microsoft.com/office/drawing/2015/06/chart">
            <c:ext xmlns:c16="http://schemas.microsoft.com/office/drawing/2014/chart" uri="{C3380CC4-5D6E-409C-BE32-E72D297353CC}">
              <c16:uniqueId val="{00000001-DEB7-4A8E-AFA4-43236E44694E}"/>
            </c:ext>
          </c:extLst>
        </c:ser>
        <c:dLbls>
          <c:showLegendKey val="0"/>
          <c:showVal val="0"/>
          <c:showCatName val="0"/>
          <c:showSerName val="0"/>
          <c:showPercent val="0"/>
          <c:showBubbleSize val="0"/>
        </c:dLbls>
        <c:marker val="1"/>
        <c:smooth val="0"/>
        <c:axId val="222298128"/>
        <c:axId val="222315992"/>
      </c:lineChart>
      <c:catAx>
        <c:axId val="222298128"/>
        <c:scaling>
          <c:orientation val="minMax"/>
        </c:scaling>
        <c:delete val="1"/>
        <c:axPos val="b"/>
        <c:numFmt formatCode="General" sourceLinked="1"/>
        <c:majorTickMark val="none"/>
        <c:minorTickMark val="none"/>
        <c:tickLblPos val="none"/>
        <c:crossAx val="222315992"/>
        <c:crosses val="autoZero"/>
        <c:auto val="1"/>
        <c:lblAlgn val="ctr"/>
        <c:lblOffset val="100"/>
        <c:noMultiLvlLbl val="1"/>
      </c:catAx>
      <c:valAx>
        <c:axId val="22231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29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15</c:v>
                </c:pt>
                <c:pt idx="1">
                  <c:v>2</c:v>
                </c:pt>
                <c:pt idx="2">
                  <c:v>0</c:v>
                </c:pt>
                <c:pt idx="3">
                  <c:v>0</c:v>
                </c:pt>
                <c:pt idx="4">
                  <c:v>0</c:v>
                </c:pt>
              </c:numCache>
            </c:numRef>
          </c:val>
          <c:extLst xmlns:c16r2="http://schemas.microsoft.com/office/drawing/2015/06/chart">
            <c:ext xmlns:c16="http://schemas.microsoft.com/office/drawing/2014/chart" uri="{C3380CC4-5D6E-409C-BE32-E72D297353CC}">
              <c16:uniqueId val="{00000000-87EE-4E8E-A83A-16C3E013FFDB}"/>
            </c:ext>
          </c:extLst>
        </c:ser>
        <c:dLbls>
          <c:showLegendKey val="0"/>
          <c:showVal val="0"/>
          <c:showCatName val="0"/>
          <c:showSerName val="0"/>
          <c:showPercent val="0"/>
          <c:showBubbleSize val="0"/>
        </c:dLbls>
        <c:gapWidth val="150"/>
        <c:axId val="220825520"/>
        <c:axId val="2208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14</c:v>
                </c:pt>
                <c:pt idx="4">
                  <c:v>4</c:v>
                </c:pt>
              </c:numCache>
            </c:numRef>
          </c:val>
          <c:smooth val="0"/>
          <c:extLst xmlns:c16r2="http://schemas.microsoft.com/office/drawing/2015/06/chart">
            <c:ext xmlns:c16="http://schemas.microsoft.com/office/drawing/2014/chart" uri="{C3380CC4-5D6E-409C-BE32-E72D297353CC}">
              <c16:uniqueId val="{00000001-87EE-4E8E-A83A-16C3E013FFDB}"/>
            </c:ext>
          </c:extLst>
        </c:ser>
        <c:dLbls>
          <c:showLegendKey val="0"/>
          <c:showVal val="0"/>
          <c:showCatName val="0"/>
          <c:showSerName val="0"/>
          <c:showPercent val="0"/>
          <c:showBubbleSize val="0"/>
        </c:dLbls>
        <c:marker val="1"/>
        <c:smooth val="0"/>
        <c:axId val="220825520"/>
        <c:axId val="220826304"/>
      </c:lineChart>
      <c:catAx>
        <c:axId val="220825520"/>
        <c:scaling>
          <c:orientation val="minMax"/>
        </c:scaling>
        <c:delete val="1"/>
        <c:axPos val="b"/>
        <c:numFmt formatCode="General" sourceLinked="1"/>
        <c:majorTickMark val="none"/>
        <c:minorTickMark val="none"/>
        <c:tickLblPos val="none"/>
        <c:crossAx val="220826304"/>
        <c:crosses val="autoZero"/>
        <c:auto val="1"/>
        <c:lblAlgn val="ctr"/>
        <c:lblOffset val="100"/>
        <c:noMultiLvlLbl val="1"/>
      </c:catAx>
      <c:valAx>
        <c:axId val="22082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82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117.4</c:v>
                </c:pt>
                <c:pt idx="1">
                  <c:v>117.4</c:v>
                </c:pt>
                <c:pt idx="2">
                  <c:v>117.4</c:v>
                </c:pt>
                <c:pt idx="3">
                  <c:v>117.4</c:v>
                </c:pt>
                <c:pt idx="4">
                  <c:v>117.4</c:v>
                </c:pt>
              </c:numCache>
            </c:numRef>
          </c:val>
          <c:extLst xmlns:c16r2="http://schemas.microsoft.com/office/drawing/2015/06/chart">
            <c:ext xmlns:c16="http://schemas.microsoft.com/office/drawing/2014/chart" uri="{C3380CC4-5D6E-409C-BE32-E72D297353CC}">
              <c16:uniqueId val="{00000000-0628-4CA0-B062-06A0561DAC57}"/>
            </c:ext>
          </c:extLst>
        </c:ser>
        <c:dLbls>
          <c:showLegendKey val="0"/>
          <c:showVal val="0"/>
          <c:showCatName val="0"/>
          <c:showSerName val="0"/>
          <c:showPercent val="0"/>
          <c:showBubbleSize val="0"/>
        </c:dLbls>
        <c:gapWidth val="150"/>
        <c:axId val="220827088"/>
        <c:axId val="21976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159.69999999999999</c:v>
                </c:pt>
                <c:pt idx="4">
                  <c:v>176</c:v>
                </c:pt>
              </c:numCache>
            </c:numRef>
          </c:val>
          <c:smooth val="0"/>
          <c:extLst xmlns:c16r2="http://schemas.microsoft.com/office/drawing/2015/06/chart">
            <c:ext xmlns:c16="http://schemas.microsoft.com/office/drawing/2014/chart" uri="{C3380CC4-5D6E-409C-BE32-E72D297353CC}">
              <c16:uniqueId val="{00000001-0628-4CA0-B062-06A0561DAC57}"/>
            </c:ext>
          </c:extLst>
        </c:ser>
        <c:dLbls>
          <c:showLegendKey val="0"/>
          <c:showVal val="0"/>
          <c:showCatName val="0"/>
          <c:showSerName val="0"/>
          <c:showPercent val="0"/>
          <c:showBubbleSize val="0"/>
        </c:dLbls>
        <c:marker val="1"/>
        <c:smooth val="0"/>
        <c:axId val="220827088"/>
        <c:axId val="219768600"/>
      </c:lineChart>
      <c:catAx>
        <c:axId val="220827088"/>
        <c:scaling>
          <c:orientation val="minMax"/>
        </c:scaling>
        <c:delete val="1"/>
        <c:axPos val="b"/>
        <c:numFmt formatCode="General" sourceLinked="1"/>
        <c:majorTickMark val="none"/>
        <c:minorTickMark val="none"/>
        <c:tickLblPos val="none"/>
        <c:crossAx val="219768600"/>
        <c:crosses val="autoZero"/>
        <c:auto val="1"/>
        <c:lblAlgn val="ctr"/>
        <c:lblOffset val="100"/>
        <c:noMultiLvlLbl val="1"/>
      </c:catAx>
      <c:valAx>
        <c:axId val="219768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2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-15.8</c:v>
                </c:pt>
                <c:pt idx="1">
                  <c:v>17.2</c:v>
                </c:pt>
                <c:pt idx="2">
                  <c:v>31.7</c:v>
                </c:pt>
                <c:pt idx="3">
                  <c:v>17</c:v>
                </c:pt>
                <c:pt idx="4">
                  <c:v>0</c:v>
                </c:pt>
              </c:numCache>
            </c:numRef>
          </c:val>
          <c:extLst xmlns:c16r2="http://schemas.microsoft.com/office/drawing/2015/06/chart">
            <c:ext xmlns:c16="http://schemas.microsoft.com/office/drawing/2014/chart" uri="{C3380CC4-5D6E-409C-BE32-E72D297353CC}">
              <c16:uniqueId val="{00000000-FF7E-467C-BE8A-A717CED99156}"/>
            </c:ext>
          </c:extLst>
        </c:ser>
        <c:dLbls>
          <c:showLegendKey val="0"/>
          <c:showVal val="0"/>
          <c:showCatName val="0"/>
          <c:showSerName val="0"/>
          <c:showPercent val="0"/>
          <c:showBubbleSize val="0"/>
        </c:dLbls>
        <c:gapWidth val="150"/>
        <c:axId val="222772896"/>
        <c:axId val="22277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33.6</c:v>
                </c:pt>
                <c:pt idx="4">
                  <c:v>35.299999999999997</c:v>
                </c:pt>
              </c:numCache>
            </c:numRef>
          </c:val>
          <c:smooth val="0"/>
          <c:extLst xmlns:c16r2="http://schemas.microsoft.com/office/drawing/2015/06/chart">
            <c:ext xmlns:c16="http://schemas.microsoft.com/office/drawing/2014/chart" uri="{C3380CC4-5D6E-409C-BE32-E72D297353CC}">
              <c16:uniqueId val="{00000001-FF7E-467C-BE8A-A717CED99156}"/>
            </c:ext>
          </c:extLst>
        </c:ser>
        <c:dLbls>
          <c:showLegendKey val="0"/>
          <c:showVal val="0"/>
          <c:showCatName val="0"/>
          <c:showSerName val="0"/>
          <c:showPercent val="0"/>
          <c:showBubbleSize val="0"/>
        </c:dLbls>
        <c:marker val="1"/>
        <c:smooth val="0"/>
        <c:axId val="222772896"/>
        <c:axId val="222773288"/>
      </c:lineChart>
      <c:catAx>
        <c:axId val="222772896"/>
        <c:scaling>
          <c:orientation val="minMax"/>
        </c:scaling>
        <c:delete val="1"/>
        <c:axPos val="b"/>
        <c:numFmt formatCode="General" sourceLinked="1"/>
        <c:majorTickMark val="none"/>
        <c:minorTickMark val="none"/>
        <c:tickLblPos val="none"/>
        <c:crossAx val="222773288"/>
        <c:crosses val="autoZero"/>
        <c:auto val="1"/>
        <c:lblAlgn val="ctr"/>
        <c:lblOffset val="100"/>
        <c:noMultiLvlLbl val="1"/>
      </c:catAx>
      <c:valAx>
        <c:axId val="22277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27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-735</c:v>
                </c:pt>
                <c:pt idx="1">
                  <c:v>452</c:v>
                </c:pt>
                <c:pt idx="2">
                  <c:v>863</c:v>
                </c:pt>
                <c:pt idx="3">
                  <c:v>549</c:v>
                </c:pt>
                <c:pt idx="4">
                  <c:v>24</c:v>
                </c:pt>
              </c:numCache>
            </c:numRef>
          </c:val>
          <c:extLst xmlns:c16r2="http://schemas.microsoft.com/office/drawing/2015/06/chart">
            <c:ext xmlns:c16="http://schemas.microsoft.com/office/drawing/2014/chart" uri="{C3380CC4-5D6E-409C-BE32-E72D297353CC}">
              <c16:uniqueId val="{00000000-E4B7-4FA2-94FB-404A45B3F477}"/>
            </c:ext>
          </c:extLst>
        </c:ser>
        <c:dLbls>
          <c:showLegendKey val="0"/>
          <c:showVal val="0"/>
          <c:showCatName val="0"/>
          <c:showSerName val="0"/>
          <c:showPercent val="0"/>
          <c:showBubbleSize val="0"/>
        </c:dLbls>
        <c:gapWidth val="150"/>
        <c:axId val="220825912"/>
        <c:axId val="22277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7531</c:v>
                </c:pt>
                <c:pt idx="4">
                  <c:v>8442</c:v>
                </c:pt>
              </c:numCache>
            </c:numRef>
          </c:val>
          <c:smooth val="0"/>
          <c:extLst xmlns:c16r2="http://schemas.microsoft.com/office/drawing/2015/06/chart">
            <c:ext xmlns:c16="http://schemas.microsoft.com/office/drawing/2014/chart" uri="{C3380CC4-5D6E-409C-BE32-E72D297353CC}">
              <c16:uniqueId val="{00000001-E4B7-4FA2-94FB-404A45B3F477}"/>
            </c:ext>
          </c:extLst>
        </c:ser>
        <c:dLbls>
          <c:showLegendKey val="0"/>
          <c:showVal val="0"/>
          <c:showCatName val="0"/>
          <c:showSerName val="0"/>
          <c:showPercent val="0"/>
          <c:showBubbleSize val="0"/>
        </c:dLbls>
        <c:marker val="1"/>
        <c:smooth val="0"/>
        <c:axId val="220825912"/>
        <c:axId val="222774072"/>
      </c:lineChart>
      <c:catAx>
        <c:axId val="220825912"/>
        <c:scaling>
          <c:orientation val="minMax"/>
        </c:scaling>
        <c:delete val="1"/>
        <c:axPos val="b"/>
        <c:numFmt formatCode="General" sourceLinked="1"/>
        <c:majorTickMark val="none"/>
        <c:minorTickMark val="none"/>
        <c:tickLblPos val="none"/>
        <c:crossAx val="222774072"/>
        <c:crosses val="autoZero"/>
        <c:auto val="1"/>
        <c:lblAlgn val="ctr"/>
        <c:lblOffset val="100"/>
        <c:noMultiLvlLbl val="1"/>
      </c:catAx>
      <c:valAx>
        <c:axId val="222774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82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岡山県和気町　和気駅前駐車場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97</v>
      </c>
      <c r="V31" s="110"/>
      <c r="W31" s="110"/>
      <c r="X31" s="110"/>
      <c r="Y31" s="110"/>
      <c r="Z31" s="110"/>
      <c r="AA31" s="110"/>
      <c r="AB31" s="110"/>
      <c r="AC31" s="110"/>
      <c r="AD31" s="110"/>
      <c r="AE31" s="110"/>
      <c r="AF31" s="110"/>
      <c r="AG31" s="110"/>
      <c r="AH31" s="110"/>
      <c r="AI31" s="110"/>
      <c r="AJ31" s="110"/>
      <c r="AK31" s="110"/>
      <c r="AL31" s="110"/>
      <c r="AM31" s="110"/>
      <c r="AN31" s="110">
        <f>データ!Z7</f>
        <v>124.5</v>
      </c>
      <c r="AO31" s="110"/>
      <c r="AP31" s="110"/>
      <c r="AQ31" s="110"/>
      <c r="AR31" s="110"/>
      <c r="AS31" s="110"/>
      <c r="AT31" s="110"/>
      <c r="AU31" s="110"/>
      <c r="AV31" s="110"/>
      <c r="AW31" s="110"/>
      <c r="AX31" s="110"/>
      <c r="AY31" s="110"/>
      <c r="AZ31" s="110"/>
      <c r="BA31" s="110"/>
      <c r="BB31" s="110"/>
      <c r="BC31" s="110"/>
      <c r="BD31" s="110"/>
      <c r="BE31" s="110"/>
      <c r="BF31" s="110"/>
      <c r="BG31" s="110">
        <f>データ!AA7</f>
        <v>122.5</v>
      </c>
      <c r="BH31" s="110"/>
      <c r="BI31" s="110"/>
      <c r="BJ31" s="110"/>
      <c r="BK31" s="110"/>
      <c r="BL31" s="110"/>
      <c r="BM31" s="110"/>
      <c r="BN31" s="110"/>
      <c r="BO31" s="110"/>
      <c r="BP31" s="110"/>
      <c r="BQ31" s="110"/>
      <c r="BR31" s="110"/>
      <c r="BS31" s="110"/>
      <c r="BT31" s="110"/>
      <c r="BU31" s="110"/>
      <c r="BV31" s="110"/>
      <c r="BW31" s="110"/>
      <c r="BX31" s="110"/>
      <c r="BY31" s="110"/>
      <c r="BZ31" s="110">
        <f>データ!AB7</f>
        <v>120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10.4</v>
      </c>
      <c r="EM31" s="110"/>
      <c r="EN31" s="110"/>
      <c r="EO31" s="110"/>
      <c r="EP31" s="110"/>
      <c r="EQ31" s="110"/>
      <c r="ER31" s="110"/>
      <c r="ES31" s="110"/>
      <c r="ET31" s="110"/>
      <c r="EU31" s="110"/>
      <c r="EV31" s="110"/>
      <c r="EW31" s="110"/>
      <c r="EX31" s="110"/>
      <c r="EY31" s="110"/>
      <c r="EZ31" s="110"/>
      <c r="FA31" s="110"/>
      <c r="FB31" s="110"/>
      <c r="FC31" s="110"/>
      <c r="FD31" s="110"/>
      <c r="FE31" s="110">
        <f>データ!AK7</f>
        <v>3.7</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117.4</v>
      </c>
      <c r="JD31" s="81"/>
      <c r="JE31" s="81"/>
      <c r="JF31" s="81"/>
      <c r="JG31" s="81"/>
      <c r="JH31" s="81"/>
      <c r="JI31" s="81"/>
      <c r="JJ31" s="81"/>
      <c r="JK31" s="81"/>
      <c r="JL31" s="81"/>
      <c r="JM31" s="81"/>
      <c r="JN31" s="81"/>
      <c r="JO31" s="81"/>
      <c r="JP31" s="81"/>
      <c r="JQ31" s="81"/>
      <c r="JR31" s="81"/>
      <c r="JS31" s="81"/>
      <c r="JT31" s="81"/>
      <c r="JU31" s="82"/>
      <c r="JV31" s="80">
        <f>データ!DL7</f>
        <v>117.4</v>
      </c>
      <c r="JW31" s="81"/>
      <c r="JX31" s="81"/>
      <c r="JY31" s="81"/>
      <c r="JZ31" s="81"/>
      <c r="KA31" s="81"/>
      <c r="KB31" s="81"/>
      <c r="KC31" s="81"/>
      <c r="KD31" s="81"/>
      <c r="KE31" s="81"/>
      <c r="KF31" s="81"/>
      <c r="KG31" s="81"/>
      <c r="KH31" s="81"/>
      <c r="KI31" s="81"/>
      <c r="KJ31" s="81"/>
      <c r="KK31" s="81"/>
      <c r="KL31" s="81"/>
      <c r="KM31" s="81"/>
      <c r="KN31" s="82"/>
      <c r="KO31" s="80">
        <f>データ!DM7</f>
        <v>117.4</v>
      </c>
      <c r="KP31" s="81"/>
      <c r="KQ31" s="81"/>
      <c r="KR31" s="81"/>
      <c r="KS31" s="81"/>
      <c r="KT31" s="81"/>
      <c r="KU31" s="81"/>
      <c r="KV31" s="81"/>
      <c r="KW31" s="81"/>
      <c r="KX31" s="81"/>
      <c r="KY31" s="81"/>
      <c r="KZ31" s="81"/>
      <c r="LA31" s="81"/>
      <c r="LB31" s="81"/>
      <c r="LC31" s="81"/>
      <c r="LD31" s="81"/>
      <c r="LE31" s="81"/>
      <c r="LF31" s="81"/>
      <c r="LG31" s="82"/>
      <c r="LH31" s="80">
        <f>データ!DN7</f>
        <v>117.4</v>
      </c>
      <c r="LI31" s="81"/>
      <c r="LJ31" s="81"/>
      <c r="LK31" s="81"/>
      <c r="LL31" s="81"/>
      <c r="LM31" s="81"/>
      <c r="LN31" s="81"/>
      <c r="LO31" s="81"/>
      <c r="LP31" s="81"/>
      <c r="LQ31" s="81"/>
      <c r="LR31" s="81"/>
      <c r="LS31" s="81"/>
      <c r="LT31" s="81"/>
      <c r="LU31" s="81"/>
      <c r="LV31" s="81"/>
      <c r="LW31" s="81"/>
      <c r="LX31" s="81"/>
      <c r="LY31" s="81"/>
      <c r="LZ31" s="82"/>
      <c r="MA31" s="80">
        <f>データ!DO7</f>
        <v>117.4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15</v>
      </c>
      <c r="V52" s="106"/>
      <c r="W52" s="106"/>
      <c r="X52" s="106"/>
      <c r="Y52" s="106"/>
      <c r="Z52" s="106"/>
      <c r="AA52" s="106"/>
      <c r="AB52" s="106"/>
      <c r="AC52" s="106"/>
      <c r="AD52" s="106"/>
      <c r="AE52" s="106"/>
      <c r="AF52" s="106"/>
      <c r="AG52" s="106"/>
      <c r="AH52" s="106"/>
      <c r="AI52" s="106"/>
      <c r="AJ52" s="106"/>
      <c r="AK52" s="106"/>
      <c r="AL52" s="106"/>
      <c r="AM52" s="106"/>
      <c r="AN52" s="106">
        <f>データ!AV7</f>
        <v>2</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-15.8</v>
      </c>
      <c r="EM52" s="110"/>
      <c r="EN52" s="110"/>
      <c r="EO52" s="110"/>
      <c r="EP52" s="110"/>
      <c r="EQ52" s="110"/>
      <c r="ER52" s="110"/>
      <c r="ES52" s="110"/>
      <c r="ET52" s="110"/>
      <c r="EU52" s="110"/>
      <c r="EV52" s="110"/>
      <c r="EW52" s="110"/>
      <c r="EX52" s="110"/>
      <c r="EY52" s="110"/>
      <c r="EZ52" s="110"/>
      <c r="FA52" s="110"/>
      <c r="FB52" s="110"/>
      <c r="FC52" s="110"/>
      <c r="FD52" s="110"/>
      <c r="FE52" s="110">
        <f>データ!BG7</f>
        <v>17.2</v>
      </c>
      <c r="FF52" s="110"/>
      <c r="FG52" s="110"/>
      <c r="FH52" s="110"/>
      <c r="FI52" s="110"/>
      <c r="FJ52" s="110"/>
      <c r="FK52" s="110"/>
      <c r="FL52" s="110"/>
      <c r="FM52" s="110"/>
      <c r="FN52" s="110"/>
      <c r="FO52" s="110"/>
      <c r="FP52" s="110"/>
      <c r="FQ52" s="110"/>
      <c r="FR52" s="110"/>
      <c r="FS52" s="110"/>
      <c r="FT52" s="110"/>
      <c r="FU52" s="110"/>
      <c r="FV52" s="110"/>
      <c r="FW52" s="110"/>
      <c r="FX52" s="110">
        <f>データ!BH7</f>
        <v>31.7</v>
      </c>
      <c r="FY52" s="110"/>
      <c r="FZ52" s="110"/>
      <c r="GA52" s="110"/>
      <c r="GB52" s="110"/>
      <c r="GC52" s="110"/>
      <c r="GD52" s="110"/>
      <c r="GE52" s="110"/>
      <c r="GF52" s="110"/>
      <c r="GG52" s="110"/>
      <c r="GH52" s="110"/>
      <c r="GI52" s="110"/>
      <c r="GJ52" s="110"/>
      <c r="GK52" s="110"/>
      <c r="GL52" s="110"/>
      <c r="GM52" s="110"/>
      <c r="GN52" s="110"/>
      <c r="GO52" s="110"/>
      <c r="GP52" s="110"/>
      <c r="GQ52" s="110">
        <f>データ!BI7</f>
        <v>17</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-735</v>
      </c>
      <c r="JD52" s="106"/>
      <c r="JE52" s="106"/>
      <c r="JF52" s="106"/>
      <c r="JG52" s="106"/>
      <c r="JH52" s="106"/>
      <c r="JI52" s="106"/>
      <c r="JJ52" s="106"/>
      <c r="JK52" s="106"/>
      <c r="JL52" s="106"/>
      <c r="JM52" s="106"/>
      <c r="JN52" s="106"/>
      <c r="JO52" s="106"/>
      <c r="JP52" s="106"/>
      <c r="JQ52" s="106"/>
      <c r="JR52" s="106"/>
      <c r="JS52" s="106"/>
      <c r="JT52" s="106"/>
      <c r="JU52" s="106"/>
      <c r="JV52" s="106">
        <f>データ!BR7</f>
        <v>452</v>
      </c>
      <c r="JW52" s="106"/>
      <c r="JX52" s="106"/>
      <c r="JY52" s="106"/>
      <c r="JZ52" s="106"/>
      <c r="KA52" s="106"/>
      <c r="KB52" s="106"/>
      <c r="KC52" s="106"/>
      <c r="KD52" s="106"/>
      <c r="KE52" s="106"/>
      <c r="KF52" s="106"/>
      <c r="KG52" s="106"/>
      <c r="KH52" s="106"/>
      <c r="KI52" s="106"/>
      <c r="KJ52" s="106"/>
      <c r="KK52" s="106"/>
      <c r="KL52" s="106"/>
      <c r="KM52" s="106"/>
      <c r="KN52" s="106"/>
      <c r="KO52" s="106">
        <f>データ!BS7</f>
        <v>863</v>
      </c>
      <c r="KP52" s="106"/>
      <c r="KQ52" s="106"/>
      <c r="KR52" s="106"/>
      <c r="KS52" s="106"/>
      <c r="KT52" s="106"/>
      <c r="KU52" s="106"/>
      <c r="KV52" s="106"/>
      <c r="KW52" s="106"/>
      <c r="KX52" s="106"/>
      <c r="KY52" s="106"/>
      <c r="KZ52" s="106"/>
      <c r="LA52" s="106"/>
      <c r="LB52" s="106"/>
      <c r="LC52" s="106"/>
      <c r="LD52" s="106"/>
      <c r="LE52" s="106"/>
      <c r="LF52" s="106"/>
      <c r="LG52" s="106"/>
      <c r="LH52" s="106">
        <f>データ!BT7</f>
        <v>549</v>
      </c>
      <c r="LI52" s="106"/>
      <c r="LJ52" s="106"/>
      <c r="LK52" s="106"/>
      <c r="LL52" s="106"/>
      <c r="LM52" s="106"/>
      <c r="LN52" s="106"/>
      <c r="LO52" s="106"/>
      <c r="LP52" s="106"/>
      <c r="LQ52" s="106"/>
      <c r="LR52" s="106"/>
      <c r="LS52" s="106"/>
      <c r="LT52" s="106"/>
      <c r="LU52" s="106"/>
      <c r="LV52" s="106"/>
      <c r="LW52" s="106"/>
      <c r="LX52" s="106"/>
      <c r="LY52" s="106"/>
      <c r="LZ52" s="106"/>
      <c r="MA52" s="106">
        <f>データ!BU7</f>
        <v>24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fQdpihOE7h5PQU92e4YnFOqbQaEm5BaonbyZ8AXaKY9X2I1A51FFC2c8fpQH/9PSmwnAS9Lfr5KPnF8K9EceQ==" saltValue="rH89f5pKz+QSc96Tng3VH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104</v>
      </c>
      <c r="AV5" s="59" t="s">
        <v>100</v>
      </c>
      <c r="AW5" s="59" t="s">
        <v>90</v>
      </c>
      <c r="AX5" s="59" t="s">
        <v>105</v>
      </c>
      <c r="AY5" s="59" t="s">
        <v>103</v>
      </c>
      <c r="AZ5" s="59" t="s">
        <v>93</v>
      </c>
      <c r="BA5" s="59" t="s">
        <v>94</v>
      </c>
      <c r="BB5" s="59" t="s">
        <v>95</v>
      </c>
      <c r="BC5" s="59" t="s">
        <v>96</v>
      </c>
      <c r="BD5" s="59" t="s">
        <v>97</v>
      </c>
      <c r="BE5" s="59" t="s">
        <v>98</v>
      </c>
      <c r="BF5" s="59" t="s">
        <v>88</v>
      </c>
      <c r="BG5" s="59" t="s">
        <v>100</v>
      </c>
      <c r="BH5" s="59" t="s">
        <v>101</v>
      </c>
      <c r="BI5" s="59" t="s">
        <v>105</v>
      </c>
      <c r="BJ5" s="59" t="s">
        <v>103</v>
      </c>
      <c r="BK5" s="59" t="s">
        <v>93</v>
      </c>
      <c r="BL5" s="59" t="s">
        <v>94</v>
      </c>
      <c r="BM5" s="59" t="s">
        <v>95</v>
      </c>
      <c r="BN5" s="59" t="s">
        <v>96</v>
      </c>
      <c r="BO5" s="59" t="s">
        <v>97</v>
      </c>
      <c r="BP5" s="59" t="s">
        <v>98</v>
      </c>
      <c r="BQ5" s="59" t="s">
        <v>104</v>
      </c>
      <c r="BR5" s="59" t="s">
        <v>100</v>
      </c>
      <c r="BS5" s="59" t="s">
        <v>101</v>
      </c>
      <c r="BT5" s="59" t="s">
        <v>91</v>
      </c>
      <c r="BU5" s="59" t="s">
        <v>103</v>
      </c>
      <c r="BV5" s="59" t="s">
        <v>93</v>
      </c>
      <c r="BW5" s="59" t="s">
        <v>94</v>
      </c>
      <c r="BX5" s="59" t="s">
        <v>95</v>
      </c>
      <c r="BY5" s="59" t="s">
        <v>96</v>
      </c>
      <c r="BZ5" s="59" t="s">
        <v>97</v>
      </c>
      <c r="CA5" s="59" t="s">
        <v>98</v>
      </c>
      <c r="CB5" s="59" t="s">
        <v>104</v>
      </c>
      <c r="CC5" s="59" t="s">
        <v>100</v>
      </c>
      <c r="CD5" s="59" t="s">
        <v>90</v>
      </c>
      <c r="CE5" s="59" t="s">
        <v>102</v>
      </c>
      <c r="CF5" s="59" t="s">
        <v>92</v>
      </c>
      <c r="CG5" s="59" t="s">
        <v>93</v>
      </c>
      <c r="CH5" s="59" t="s">
        <v>94</v>
      </c>
      <c r="CI5" s="59" t="s">
        <v>95</v>
      </c>
      <c r="CJ5" s="59" t="s">
        <v>96</v>
      </c>
      <c r="CK5" s="59" t="s">
        <v>97</v>
      </c>
      <c r="CL5" s="59" t="s">
        <v>98</v>
      </c>
      <c r="CM5" s="150"/>
      <c r="CN5" s="150"/>
      <c r="CO5" s="59" t="s">
        <v>99</v>
      </c>
      <c r="CP5" s="59" t="s">
        <v>106</v>
      </c>
      <c r="CQ5" s="59" t="s">
        <v>101</v>
      </c>
      <c r="CR5" s="59" t="s">
        <v>102</v>
      </c>
      <c r="CS5" s="59" t="s">
        <v>92</v>
      </c>
      <c r="CT5" s="59" t="s">
        <v>93</v>
      </c>
      <c r="CU5" s="59" t="s">
        <v>94</v>
      </c>
      <c r="CV5" s="59" t="s">
        <v>95</v>
      </c>
      <c r="CW5" s="59" t="s">
        <v>96</v>
      </c>
      <c r="CX5" s="59" t="s">
        <v>97</v>
      </c>
      <c r="CY5" s="59" t="s">
        <v>98</v>
      </c>
      <c r="CZ5" s="59" t="s">
        <v>88</v>
      </c>
      <c r="DA5" s="59" t="s">
        <v>89</v>
      </c>
      <c r="DB5" s="59" t="s">
        <v>107</v>
      </c>
      <c r="DC5" s="59" t="s">
        <v>91</v>
      </c>
      <c r="DD5" s="59" t="s">
        <v>92</v>
      </c>
      <c r="DE5" s="59" t="s">
        <v>93</v>
      </c>
      <c r="DF5" s="59" t="s">
        <v>94</v>
      </c>
      <c r="DG5" s="59" t="s">
        <v>95</v>
      </c>
      <c r="DH5" s="59" t="s">
        <v>96</v>
      </c>
      <c r="DI5" s="59" t="s">
        <v>97</v>
      </c>
      <c r="DJ5" s="59" t="s">
        <v>35</v>
      </c>
      <c r="DK5" s="59" t="s">
        <v>104</v>
      </c>
      <c r="DL5" s="59" t="s">
        <v>89</v>
      </c>
      <c r="DM5" s="59" t="s">
        <v>101</v>
      </c>
      <c r="DN5" s="59" t="s">
        <v>91</v>
      </c>
      <c r="DO5" s="59" t="s">
        <v>108</v>
      </c>
      <c r="DP5" s="59" t="s">
        <v>93</v>
      </c>
      <c r="DQ5" s="59" t="s">
        <v>94</v>
      </c>
      <c r="DR5" s="59" t="s">
        <v>95</v>
      </c>
      <c r="DS5" s="59" t="s">
        <v>96</v>
      </c>
      <c r="DT5" s="59" t="s">
        <v>97</v>
      </c>
      <c r="DU5" s="59" t="s">
        <v>98</v>
      </c>
    </row>
    <row r="6" spans="1:125" s="66" customFormat="1" x14ac:dyDescent="0.15">
      <c r="A6" s="49" t="s">
        <v>109</v>
      </c>
      <c r="B6" s="60">
        <f>B8</f>
        <v>2019</v>
      </c>
      <c r="C6" s="60">
        <f t="shared" ref="C6:X6" si="1">C8</f>
        <v>333468</v>
      </c>
      <c r="D6" s="60">
        <f t="shared" si="1"/>
        <v>47</v>
      </c>
      <c r="E6" s="60">
        <f t="shared" si="1"/>
        <v>14</v>
      </c>
      <c r="F6" s="60">
        <f t="shared" si="1"/>
        <v>0</v>
      </c>
      <c r="G6" s="60">
        <f t="shared" si="1"/>
        <v>1</v>
      </c>
      <c r="H6" s="60" t="str">
        <f>SUBSTITUTE(H8,"　","")</f>
        <v>岡山県和気町</v>
      </c>
      <c r="I6" s="60" t="str">
        <f t="shared" si="1"/>
        <v>和気駅前駐車場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45</v>
      </c>
      <c r="S6" s="62" t="str">
        <f t="shared" si="1"/>
        <v>無</v>
      </c>
      <c r="T6" s="62" t="str">
        <f t="shared" si="1"/>
        <v>無</v>
      </c>
      <c r="U6" s="63">
        <f t="shared" si="1"/>
        <v>2600</v>
      </c>
      <c r="V6" s="63">
        <f t="shared" si="1"/>
        <v>86</v>
      </c>
      <c r="W6" s="63">
        <f t="shared" si="1"/>
        <v>100</v>
      </c>
      <c r="X6" s="62" t="str">
        <f t="shared" si="1"/>
        <v>導入なし</v>
      </c>
      <c r="Y6" s="64">
        <f>IF(Y8="-",NA(),Y8)</f>
        <v>97</v>
      </c>
      <c r="Z6" s="64">
        <f t="shared" ref="Z6:AH6" si="2">IF(Z8="-",NA(),Z8)</f>
        <v>124.5</v>
      </c>
      <c r="AA6" s="64">
        <f t="shared" si="2"/>
        <v>122.5</v>
      </c>
      <c r="AB6" s="64">
        <f t="shared" si="2"/>
        <v>120</v>
      </c>
      <c r="AC6" s="64">
        <f t="shared" si="2"/>
        <v>100</v>
      </c>
      <c r="AD6" s="64">
        <f t="shared" si="2"/>
        <v>419.4</v>
      </c>
      <c r="AE6" s="64">
        <f t="shared" si="2"/>
        <v>371</v>
      </c>
      <c r="AF6" s="64">
        <f t="shared" si="2"/>
        <v>509.2</v>
      </c>
      <c r="AG6" s="64">
        <f t="shared" si="2"/>
        <v>464.8</v>
      </c>
      <c r="AH6" s="64">
        <f t="shared" si="2"/>
        <v>1721.5</v>
      </c>
      <c r="AI6" s="61" t="str">
        <f>IF(AI8="-","",IF(AI8="-","【-】","【"&amp;SUBSTITUTE(TEXT(AI8,"#,##0.0"),"-","△")&amp;"】"))</f>
        <v>【619.1】</v>
      </c>
      <c r="AJ6" s="64">
        <f>IF(AJ8="-",NA(),AJ8)</f>
        <v>10.4</v>
      </c>
      <c r="AK6" s="64">
        <f t="shared" ref="AK6:AS6" si="3">IF(AK8="-",NA(),AK8)</f>
        <v>3.7</v>
      </c>
      <c r="AL6" s="64">
        <f t="shared" si="3"/>
        <v>0</v>
      </c>
      <c r="AM6" s="64">
        <f t="shared" si="3"/>
        <v>0</v>
      </c>
      <c r="AN6" s="64">
        <f t="shared" si="3"/>
        <v>0</v>
      </c>
      <c r="AO6" s="64">
        <f t="shared" si="3"/>
        <v>3.2</v>
      </c>
      <c r="AP6" s="64">
        <f t="shared" si="3"/>
        <v>2.9</v>
      </c>
      <c r="AQ6" s="64">
        <f t="shared" si="3"/>
        <v>6</v>
      </c>
      <c r="AR6" s="64">
        <f t="shared" si="3"/>
        <v>9.6999999999999993</v>
      </c>
      <c r="AS6" s="64">
        <f t="shared" si="3"/>
        <v>1.3</v>
      </c>
      <c r="AT6" s="61" t="str">
        <f>IF(AT8="-","",IF(AT8="-","【-】","【"&amp;SUBSTITUTE(TEXT(AT8,"#,##0.0"),"-","△")&amp;"】"))</f>
        <v>【2.3】</v>
      </c>
      <c r="AU6" s="65">
        <f>IF(AU8="-",NA(),AU8)</f>
        <v>15</v>
      </c>
      <c r="AV6" s="65">
        <f t="shared" ref="AV6:BD6" si="4">IF(AV8="-",NA(),AV8)</f>
        <v>2</v>
      </c>
      <c r="AW6" s="65">
        <f t="shared" si="4"/>
        <v>0</v>
      </c>
      <c r="AX6" s="65">
        <f t="shared" si="4"/>
        <v>0</v>
      </c>
      <c r="AY6" s="65">
        <f t="shared" si="4"/>
        <v>0</v>
      </c>
      <c r="AZ6" s="65">
        <f t="shared" si="4"/>
        <v>22</v>
      </c>
      <c r="BA6" s="65">
        <f t="shared" si="4"/>
        <v>16</v>
      </c>
      <c r="BB6" s="65">
        <f t="shared" si="4"/>
        <v>21</v>
      </c>
      <c r="BC6" s="65">
        <f t="shared" si="4"/>
        <v>14</v>
      </c>
      <c r="BD6" s="65">
        <f t="shared" si="4"/>
        <v>4</v>
      </c>
      <c r="BE6" s="63" t="str">
        <f>IF(BE8="-","",IF(BE8="-","【-】","【"&amp;SUBSTITUTE(TEXT(BE8,"#,##0"),"-","△")&amp;"】"))</f>
        <v>【17】</v>
      </c>
      <c r="BF6" s="64">
        <f>IF(BF8="-",NA(),BF8)</f>
        <v>-15.8</v>
      </c>
      <c r="BG6" s="64">
        <f t="shared" ref="BG6:BO6" si="5">IF(BG8="-",NA(),BG8)</f>
        <v>17.2</v>
      </c>
      <c r="BH6" s="64">
        <f t="shared" si="5"/>
        <v>31.7</v>
      </c>
      <c r="BI6" s="64">
        <f t="shared" si="5"/>
        <v>17</v>
      </c>
      <c r="BJ6" s="64">
        <f t="shared" si="5"/>
        <v>0</v>
      </c>
      <c r="BK6" s="64">
        <f t="shared" si="5"/>
        <v>38.200000000000003</v>
      </c>
      <c r="BL6" s="64">
        <f t="shared" si="5"/>
        <v>34.6</v>
      </c>
      <c r="BM6" s="64">
        <f t="shared" si="5"/>
        <v>37.6</v>
      </c>
      <c r="BN6" s="64">
        <f t="shared" si="5"/>
        <v>33.6</v>
      </c>
      <c r="BO6" s="64">
        <f t="shared" si="5"/>
        <v>35.299999999999997</v>
      </c>
      <c r="BP6" s="61" t="str">
        <f>IF(BP8="-","",IF(BP8="-","【-】","【"&amp;SUBSTITUTE(TEXT(BP8,"#,##0.0"),"-","△")&amp;"】"))</f>
        <v>【20.8】</v>
      </c>
      <c r="BQ6" s="65">
        <f>IF(BQ8="-",NA(),BQ8)</f>
        <v>-735</v>
      </c>
      <c r="BR6" s="65">
        <f t="shared" ref="BR6:BZ6" si="6">IF(BR8="-",NA(),BR8)</f>
        <v>452</v>
      </c>
      <c r="BS6" s="65">
        <f t="shared" si="6"/>
        <v>863</v>
      </c>
      <c r="BT6" s="65">
        <f t="shared" si="6"/>
        <v>549</v>
      </c>
      <c r="BU6" s="65">
        <f t="shared" si="6"/>
        <v>24</v>
      </c>
      <c r="BV6" s="65">
        <f t="shared" si="6"/>
        <v>6967</v>
      </c>
      <c r="BW6" s="65">
        <f t="shared" si="6"/>
        <v>7138</v>
      </c>
      <c r="BX6" s="65">
        <f t="shared" si="6"/>
        <v>8131</v>
      </c>
      <c r="BY6" s="65">
        <f t="shared" si="6"/>
        <v>7531</v>
      </c>
      <c r="BZ6" s="65">
        <f t="shared" si="6"/>
        <v>8442</v>
      </c>
      <c r="CA6" s="63" t="str">
        <f>IF(CA8="-","",IF(CA8="-","【-】","【"&amp;SUBSTITUTE(TEXT(CA8,"#,##0"),"-","△")&amp;"】"))</f>
        <v>【14,290】</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51.8</v>
      </c>
      <c r="DI6" s="64">
        <f t="shared" si="8"/>
        <v>51</v>
      </c>
      <c r="DJ6" s="61" t="str">
        <f>IF(DJ8="-","",IF(DJ8="-","【-】","【"&amp;SUBSTITUTE(TEXT(DJ8,"#,##0.0"),"-","△")&amp;"】"))</f>
        <v>【425.4】</v>
      </c>
      <c r="DK6" s="64">
        <f>IF(DK8="-",NA(),DK8)</f>
        <v>117.4</v>
      </c>
      <c r="DL6" s="64">
        <f t="shared" ref="DL6:DT6" si="9">IF(DL8="-",NA(),DL8)</f>
        <v>117.4</v>
      </c>
      <c r="DM6" s="64">
        <f t="shared" si="9"/>
        <v>117.4</v>
      </c>
      <c r="DN6" s="64">
        <f t="shared" si="9"/>
        <v>117.4</v>
      </c>
      <c r="DO6" s="64">
        <f t="shared" si="9"/>
        <v>117.4</v>
      </c>
      <c r="DP6" s="64">
        <f t="shared" si="9"/>
        <v>269</v>
      </c>
      <c r="DQ6" s="64">
        <f t="shared" si="9"/>
        <v>276.60000000000002</v>
      </c>
      <c r="DR6" s="64">
        <f t="shared" si="9"/>
        <v>274.8</v>
      </c>
      <c r="DS6" s="64">
        <f t="shared" si="9"/>
        <v>159.69999999999999</v>
      </c>
      <c r="DT6" s="64">
        <f t="shared" si="9"/>
        <v>176</v>
      </c>
      <c r="DU6" s="61" t="str">
        <f>IF(DU8="-","",IF(DU8="-","【-】","【"&amp;SUBSTITUTE(TEXT(DU8,"#,##0.0"),"-","△")&amp;"】"))</f>
        <v>【205.9】</v>
      </c>
    </row>
    <row r="7" spans="1:125" s="66" customFormat="1" x14ac:dyDescent="0.15">
      <c r="A7" s="49" t="s">
        <v>111</v>
      </c>
      <c r="B7" s="60">
        <f t="shared" ref="B7:X7" si="10">B8</f>
        <v>2019</v>
      </c>
      <c r="C7" s="60">
        <f t="shared" si="10"/>
        <v>333468</v>
      </c>
      <c r="D7" s="60">
        <f t="shared" si="10"/>
        <v>47</v>
      </c>
      <c r="E7" s="60">
        <f t="shared" si="10"/>
        <v>14</v>
      </c>
      <c r="F7" s="60">
        <f t="shared" si="10"/>
        <v>0</v>
      </c>
      <c r="G7" s="60">
        <f t="shared" si="10"/>
        <v>1</v>
      </c>
      <c r="H7" s="60" t="str">
        <f t="shared" si="10"/>
        <v>岡山県　和気町</v>
      </c>
      <c r="I7" s="60" t="str">
        <f t="shared" si="10"/>
        <v>和気駅前駐車場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45</v>
      </c>
      <c r="S7" s="62" t="str">
        <f t="shared" si="10"/>
        <v>無</v>
      </c>
      <c r="T7" s="62" t="str">
        <f t="shared" si="10"/>
        <v>無</v>
      </c>
      <c r="U7" s="63">
        <f t="shared" si="10"/>
        <v>2600</v>
      </c>
      <c r="V7" s="63">
        <f t="shared" si="10"/>
        <v>86</v>
      </c>
      <c r="W7" s="63">
        <f t="shared" si="10"/>
        <v>100</v>
      </c>
      <c r="X7" s="62" t="str">
        <f t="shared" si="10"/>
        <v>導入なし</v>
      </c>
      <c r="Y7" s="64">
        <f>Y8</f>
        <v>97</v>
      </c>
      <c r="Z7" s="64">
        <f t="shared" ref="Z7:AH7" si="11">Z8</f>
        <v>124.5</v>
      </c>
      <c r="AA7" s="64">
        <f t="shared" si="11"/>
        <v>122.5</v>
      </c>
      <c r="AB7" s="64">
        <f t="shared" si="11"/>
        <v>120</v>
      </c>
      <c r="AC7" s="64">
        <f t="shared" si="11"/>
        <v>100</v>
      </c>
      <c r="AD7" s="64">
        <f t="shared" si="11"/>
        <v>419.4</v>
      </c>
      <c r="AE7" s="64">
        <f t="shared" si="11"/>
        <v>371</v>
      </c>
      <c r="AF7" s="64">
        <f t="shared" si="11"/>
        <v>509.2</v>
      </c>
      <c r="AG7" s="64">
        <f t="shared" si="11"/>
        <v>464.8</v>
      </c>
      <c r="AH7" s="64">
        <f t="shared" si="11"/>
        <v>1721.5</v>
      </c>
      <c r="AI7" s="61"/>
      <c r="AJ7" s="64">
        <f>AJ8</f>
        <v>10.4</v>
      </c>
      <c r="AK7" s="64">
        <f t="shared" ref="AK7:AS7" si="12">AK8</f>
        <v>3.7</v>
      </c>
      <c r="AL7" s="64">
        <f t="shared" si="12"/>
        <v>0</v>
      </c>
      <c r="AM7" s="64">
        <f t="shared" si="12"/>
        <v>0</v>
      </c>
      <c r="AN7" s="64">
        <f t="shared" si="12"/>
        <v>0</v>
      </c>
      <c r="AO7" s="64">
        <f t="shared" si="12"/>
        <v>3.2</v>
      </c>
      <c r="AP7" s="64">
        <f t="shared" si="12"/>
        <v>2.9</v>
      </c>
      <c r="AQ7" s="64">
        <f t="shared" si="12"/>
        <v>6</v>
      </c>
      <c r="AR7" s="64">
        <f t="shared" si="12"/>
        <v>9.6999999999999993</v>
      </c>
      <c r="AS7" s="64">
        <f t="shared" si="12"/>
        <v>1.3</v>
      </c>
      <c r="AT7" s="61"/>
      <c r="AU7" s="65">
        <f>AU8</f>
        <v>15</v>
      </c>
      <c r="AV7" s="65">
        <f t="shared" ref="AV7:BD7" si="13">AV8</f>
        <v>2</v>
      </c>
      <c r="AW7" s="65">
        <f t="shared" si="13"/>
        <v>0</v>
      </c>
      <c r="AX7" s="65">
        <f t="shared" si="13"/>
        <v>0</v>
      </c>
      <c r="AY7" s="65">
        <f t="shared" si="13"/>
        <v>0</v>
      </c>
      <c r="AZ7" s="65">
        <f t="shared" si="13"/>
        <v>22</v>
      </c>
      <c r="BA7" s="65">
        <f t="shared" si="13"/>
        <v>16</v>
      </c>
      <c r="BB7" s="65">
        <f t="shared" si="13"/>
        <v>21</v>
      </c>
      <c r="BC7" s="65">
        <f t="shared" si="13"/>
        <v>14</v>
      </c>
      <c r="BD7" s="65">
        <f t="shared" si="13"/>
        <v>4</v>
      </c>
      <c r="BE7" s="63"/>
      <c r="BF7" s="64">
        <f>BF8</f>
        <v>-15.8</v>
      </c>
      <c r="BG7" s="64">
        <f t="shared" ref="BG7:BO7" si="14">BG8</f>
        <v>17.2</v>
      </c>
      <c r="BH7" s="64">
        <f t="shared" si="14"/>
        <v>31.7</v>
      </c>
      <c r="BI7" s="64">
        <f t="shared" si="14"/>
        <v>17</v>
      </c>
      <c r="BJ7" s="64">
        <f t="shared" si="14"/>
        <v>0</v>
      </c>
      <c r="BK7" s="64">
        <f t="shared" si="14"/>
        <v>38.200000000000003</v>
      </c>
      <c r="BL7" s="64">
        <f t="shared" si="14"/>
        <v>34.6</v>
      </c>
      <c r="BM7" s="64">
        <f t="shared" si="14"/>
        <v>37.6</v>
      </c>
      <c r="BN7" s="64">
        <f t="shared" si="14"/>
        <v>33.6</v>
      </c>
      <c r="BO7" s="64">
        <f t="shared" si="14"/>
        <v>35.299999999999997</v>
      </c>
      <c r="BP7" s="61"/>
      <c r="BQ7" s="65">
        <f>BQ8</f>
        <v>-735</v>
      </c>
      <c r="BR7" s="65">
        <f t="shared" ref="BR7:BZ7" si="15">BR8</f>
        <v>452</v>
      </c>
      <c r="BS7" s="65">
        <f t="shared" si="15"/>
        <v>863</v>
      </c>
      <c r="BT7" s="65">
        <f t="shared" si="15"/>
        <v>549</v>
      </c>
      <c r="BU7" s="65">
        <f t="shared" si="15"/>
        <v>24</v>
      </c>
      <c r="BV7" s="65">
        <f t="shared" si="15"/>
        <v>6967</v>
      </c>
      <c r="BW7" s="65">
        <f t="shared" si="15"/>
        <v>7138</v>
      </c>
      <c r="BX7" s="65">
        <f t="shared" si="15"/>
        <v>8131</v>
      </c>
      <c r="BY7" s="65">
        <f t="shared" si="15"/>
        <v>7531</v>
      </c>
      <c r="BZ7" s="65">
        <f t="shared" si="15"/>
        <v>8442</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0</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51.8</v>
      </c>
      <c r="DI7" s="64">
        <f t="shared" si="16"/>
        <v>51</v>
      </c>
      <c r="DJ7" s="61"/>
      <c r="DK7" s="64">
        <f>DK8</f>
        <v>117.4</v>
      </c>
      <c r="DL7" s="64">
        <f t="shared" ref="DL7:DT7" si="17">DL8</f>
        <v>117.4</v>
      </c>
      <c r="DM7" s="64">
        <f t="shared" si="17"/>
        <v>117.4</v>
      </c>
      <c r="DN7" s="64">
        <f t="shared" si="17"/>
        <v>117.4</v>
      </c>
      <c r="DO7" s="64">
        <f t="shared" si="17"/>
        <v>117.4</v>
      </c>
      <c r="DP7" s="64">
        <f t="shared" si="17"/>
        <v>269</v>
      </c>
      <c r="DQ7" s="64">
        <f t="shared" si="17"/>
        <v>276.60000000000002</v>
      </c>
      <c r="DR7" s="64">
        <f t="shared" si="17"/>
        <v>274.8</v>
      </c>
      <c r="DS7" s="64">
        <f t="shared" si="17"/>
        <v>159.69999999999999</v>
      </c>
      <c r="DT7" s="64">
        <f t="shared" si="17"/>
        <v>176</v>
      </c>
      <c r="DU7" s="61"/>
    </row>
    <row r="8" spans="1:125" s="66" customFormat="1" x14ac:dyDescent="0.15">
      <c r="A8" s="49"/>
      <c r="B8" s="67">
        <v>2019</v>
      </c>
      <c r="C8" s="67">
        <v>333468</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45</v>
      </c>
      <c r="S8" s="69" t="s">
        <v>124</v>
      </c>
      <c r="T8" s="69" t="s">
        <v>124</v>
      </c>
      <c r="U8" s="70">
        <v>2600</v>
      </c>
      <c r="V8" s="70">
        <v>86</v>
      </c>
      <c r="W8" s="70">
        <v>100</v>
      </c>
      <c r="X8" s="69" t="s">
        <v>125</v>
      </c>
      <c r="Y8" s="71">
        <v>97</v>
      </c>
      <c r="Z8" s="71">
        <v>124.5</v>
      </c>
      <c r="AA8" s="71">
        <v>122.5</v>
      </c>
      <c r="AB8" s="71">
        <v>120</v>
      </c>
      <c r="AC8" s="71">
        <v>100</v>
      </c>
      <c r="AD8" s="71">
        <v>419.4</v>
      </c>
      <c r="AE8" s="71">
        <v>371</v>
      </c>
      <c r="AF8" s="71">
        <v>509.2</v>
      </c>
      <c r="AG8" s="71">
        <v>464.8</v>
      </c>
      <c r="AH8" s="71">
        <v>1721.5</v>
      </c>
      <c r="AI8" s="68">
        <v>619.1</v>
      </c>
      <c r="AJ8" s="71">
        <v>10.4</v>
      </c>
      <c r="AK8" s="71">
        <v>3.7</v>
      </c>
      <c r="AL8" s="71">
        <v>0</v>
      </c>
      <c r="AM8" s="71">
        <v>0</v>
      </c>
      <c r="AN8" s="71">
        <v>0</v>
      </c>
      <c r="AO8" s="71">
        <v>3.2</v>
      </c>
      <c r="AP8" s="71">
        <v>2.9</v>
      </c>
      <c r="AQ8" s="71">
        <v>6</v>
      </c>
      <c r="AR8" s="71">
        <v>9.6999999999999993</v>
      </c>
      <c r="AS8" s="71">
        <v>1.3</v>
      </c>
      <c r="AT8" s="68">
        <v>2.2999999999999998</v>
      </c>
      <c r="AU8" s="72">
        <v>15</v>
      </c>
      <c r="AV8" s="72">
        <v>2</v>
      </c>
      <c r="AW8" s="72">
        <v>0</v>
      </c>
      <c r="AX8" s="72">
        <v>0</v>
      </c>
      <c r="AY8" s="72">
        <v>0</v>
      </c>
      <c r="AZ8" s="72">
        <v>22</v>
      </c>
      <c r="BA8" s="72">
        <v>16</v>
      </c>
      <c r="BB8" s="72">
        <v>21</v>
      </c>
      <c r="BC8" s="72">
        <v>14</v>
      </c>
      <c r="BD8" s="72">
        <v>4</v>
      </c>
      <c r="BE8" s="72">
        <v>17</v>
      </c>
      <c r="BF8" s="71">
        <v>-15.8</v>
      </c>
      <c r="BG8" s="71">
        <v>17.2</v>
      </c>
      <c r="BH8" s="71">
        <v>31.7</v>
      </c>
      <c r="BI8" s="71">
        <v>17</v>
      </c>
      <c r="BJ8" s="71">
        <v>0</v>
      </c>
      <c r="BK8" s="71">
        <v>38.200000000000003</v>
      </c>
      <c r="BL8" s="71">
        <v>34.6</v>
      </c>
      <c r="BM8" s="71">
        <v>37.6</v>
      </c>
      <c r="BN8" s="71">
        <v>33.6</v>
      </c>
      <c r="BO8" s="71">
        <v>35.299999999999997</v>
      </c>
      <c r="BP8" s="68">
        <v>20.8</v>
      </c>
      <c r="BQ8" s="72">
        <v>-735</v>
      </c>
      <c r="BR8" s="72">
        <v>452</v>
      </c>
      <c r="BS8" s="72">
        <v>863</v>
      </c>
      <c r="BT8" s="73">
        <v>549</v>
      </c>
      <c r="BU8" s="73">
        <v>24</v>
      </c>
      <c r="BV8" s="72">
        <v>6967</v>
      </c>
      <c r="BW8" s="72">
        <v>7138</v>
      </c>
      <c r="BX8" s="72">
        <v>8131</v>
      </c>
      <c r="BY8" s="72">
        <v>7531</v>
      </c>
      <c r="BZ8" s="72">
        <v>8442</v>
      </c>
      <c r="CA8" s="70">
        <v>14290</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70.5</v>
      </c>
      <c r="DF8" s="71">
        <v>59.2</v>
      </c>
      <c r="DG8" s="71">
        <v>62.4</v>
      </c>
      <c r="DH8" s="71">
        <v>51.8</v>
      </c>
      <c r="DI8" s="71">
        <v>51</v>
      </c>
      <c r="DJ8" s="68">
        <v>425.4</v>
      </c>
      <c r="DK8" s="71">
        <v>117.4</v>
      </c>
      <c r="DL8" s="71">
        <v>117.4</v>
      </c>
      <c r="DM8" s="71">
        <v>117.4</v>
      </c>
      <c r="DN8" s="71">
        <v>117.4</v>
      </c>
      <c r="DO8" s="71">
        <v>117.4</v>
      </c>
      <c r="DP8" s="71">
        <v>269</v>
      </c>
      <c r="DQ8" s="71">
        <v>276.60000000000002</v>
      </c>
      <c r="DR8" s="71">
        <v>274.8</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wake</cp:lastModifiedBy>
  <dcterms:created xsi:type="dcterms:W3CDTF">2020-12-04T03:36:46Z</dcterms:created>
  <dcterms:modified xsi:type="dcterms:W3CDTF">2021-02-03T05:33:56Z</dcterms:modified>
  <cp:category/>
</cp:coreProperties>
</file>