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20D0AC\share\危機管理室共有\企画財政課-新共有フォルダ\財政係\03 財務\08　契約\01　指名\指名願\指名願\令和６年度\入札参加資格（7年度）\"/>
    </mc:Choice>
  </mc:AlternateContent>
  <workbookProtection workbookAlgorithmName="SHA-512" workbookHashValue="GFs/4fMjVzkq4WRFDcd5h+YELeHrFhb6vMuHHtlA1SiGCda618ELkTJ11ZxfHCCTcI90pykC76PZwtY/4r+n9A==" workbookSaltValue="nnR5vm/q1xl9RozcNtRxTg==" workbookSpinCount="100000" lockStructure="1"/>
  <bookViews>
    <workbookView xWindow="2730" yWindow="1140" windowWidth="20295" windowHeight="15060"/>
  </bookViews>
  <sheets>
    <sheet name="入力シート" sheetId="7" r:id="rId1"/>
    <sheet name="settings" sheetId="8" state="hidden" r:id="rId2"/>
  </sheets>
  <definedNames>
    <definedName name="_xlnm.Print_Titles" localSheetId="0">入力シート!$1:$1</definedName>
    <definedName name="希望">入力シート!$A$181</definedName>
    <definedName name="都道府県3">settings!$A$1</definedName>
    <definedName name="都道府県4">settings!$A$2</definedName>
    <definedName name="日付例">settings!$A$4</definedName>
    <definedName name="日付例_s">settings!$A$5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2" i="7" l="1"/>
  <c r="A181"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87" i="7"/>
  <c r="A186" i="7"/>
  <c r="A185" i="7"/>
  <c r="A184" i="7"/>
  <c r="A183" i="7"/>
  <c r="A182"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I172" i="7" l="1"/>
  <c r="D230" i="7" l="1"/>
  <c r="S181" i="7" l="1"/>
  <c r="D183" i="7" l="1"/>
  <c r="D184" i="7" s="1"/>
  <c r="D185" i="7" s="1"/>
  <c r="D186" i="7" s="1"/>
  <c r="D187" i="7" s="1"/>
  <c r="D188" i="7" s="1"/>
  <c r="D189" i="7" s="1"/>
  <c r="D190" i="7" s="1"/>
  <c r="D191" i="7" s="1"/>
  <c r="D192" i="7" s="1"/>
  <c r="D193" i="7" s="1"/>
  <c r="D194" i="7" s="1"/>
  <c r="D195" i="7" s="1"/>
  <c r="A2" i="8" l="1"/>
  <c r="A1" i="8"/>
  <c r="D69" i="7" l="1"/>
  <c r="D71" i="7" s="1"/>
  <c r="D73" i="7" s="1"/>
  <c r="D75" i="7" s="1"/>
  <c r="D77" i="7" s="1"/>
  <c r="D79" i="7" s="1"/>
  <c r="D81" i="7" s="1"/>
  <c r="D83" i="7" s="1"/>
  <c r="D85" i="7" s="1"/>
  <c r="D87" i="7" s="1"/>
  <c r="D196" i="7" l="1"/>
  <c r="D197" i="7" s="1"/>
  <c r="D198" i="7" s="1"/>
  <c r="D199" i="7" s="1"/>
  <c r="D200" i="7" s="1"/>
  <c r="D201" i="7" s="1"/>
  <c r="D202" i="7" s="1"/>
  <c r="D203" i="7" s="1"/>
  <c r="D204" i="7" s="1"/>
  <c r="D205" i="7" s="1"/>
  <c r="D206" i="7" s="1"/>
  <c r="D207" i="7" s="1"/>
  <c r="D208" i="7" s="1"/>
  <c r="D209" i="7" s="1"/>
  <c r="D210" i="7" s="1"/>
  <c r="D211" i="7" s="1"/>
  <c r="D212" i="7" s="1"/>
  <c r="D213" i="7" s="1"/>
  <c r="D214" i="7" s="1"/>
  <c r="D215" i="7" s="1"/>
  <c r="D216" i="7" s="1"/>
  <c r="D217" i="7" s="1"/>
  <c r="D218" i="7" s="1"/>
  <c r="D219" i="7" s="1"/>
  <c r="D220" i="7" s="1"/>
  <c r="D221" i="7" s="1"/>
  <c r="D222" i="7" s="1"/>
  <c r="D223" i="7" s="1"/>
  <c r="D224" i="7" s="1"/>
  <c r="D225" i="7" s="1"/>
  <c r="D226" i="7" s="1"/>
  <c r="D227" i="7" s="1"/>
  <c r="D228" i="7" s="1"/>
  <c r="D229" i="7" s="1"/>
</calcChain>
</file>

<file path=xl/sharedStrings.xml><?xml version="1.0" encoding="utf-8"?>
<sst xmlns="http://schemas.openxmlformats.org/spreadsheetml/2006/main" count="179" uniqueCount="149">
  <si>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</si>
  <si>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</si>
  <si>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</si>
  <si>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</si>
  <si>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</si>
  <si>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</si>
  <si>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</si>
  <si>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</si>
  <si>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</si>
  <si>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</si>
  <si>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</si>
  <si>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</si>
  <si>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</si>
  <si>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</si>
  <si>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</si>
  <si>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</si>
  <si>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</si>
  <si>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</si>
  <si>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</si>
  <si>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</si>
  <si>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</si>
  <si>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</si>
  <si>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</si>
  <si>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希望</t>
    <rPh sb="0" eb="2">
      <t>キボウ</t>
    </rPh>
    <phoneticPr fontId="5"/>
  </si>
  <si>
    <t>地質調査</t>
    <rPh sb="0" eb="2">
      <t>チシツ</t>
    </rPh>
    <rPh sb="2" eb="4">
      <t>チョウサ</t>
    </rPh>
    <phoneticPr fontId="5"/>
  </si>
  <si>
    <t>計量証明事業者</t>
    <phoneticPr fontId="5"/>
  </si>
  <si>
    <t>土地家屋調査士</t>
    <rPh sb="0" eb="2">
      <t>トチ</t>
    </rPh>
    <rPh sb="2" eb="4">
      <t>カオク</t>
    </rPh>
    <rPh sb="4" eb="7">
      <t>チョウサシ</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</si>
  <si>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</si>
  <si>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</si>
  <si>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</si>
  <si>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</si>
  <si>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</si>
  <si>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</si>
  <si>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r>
      <t xml:space="preserve">その他 </t>
    </r>
    <r>
      <rPr>
        <sz val="11"/>
        <color rgb="FFFF0000"/>
        <rFont val="ＭＳ ゴシック"/>
        <family val="3"/>
        <charset val="128"/>
      </rPr>
      <t>*1</t>
    </r>
    <rPh sb="2" eb="3">
      <t>タ</t>
    </rPh>
    <phoneticPr fontId="5"/>
  </si>
  <si>
    <t>E.経営情報</t>
    <rPh sb="2" eb="4">
      <t>ケイエイ</t>
    </rPh>
    <rPh sb="4" eb="6">
      <t>ジョウホウ</t>
    </rPh>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</si>
  <si>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</si>
  <si>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</si>
  <si>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</si>
  <si>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</si>
  <si>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</si>
  <si>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全角カタカナで入力してください。姓と名は１文字分空けてください。</t>
  </si>
  <si>
    <t>受任者氏名</t>
    <rPh sb="3" eb="5">
      <t>シメイ</t>
    </rPh>
    <phoneticPr fontId="6"/>
  </si>
  <si>
    <t>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</si>
  <si>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</si>
  <si>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</si>
  <si>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</si>
  <si>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半角の数字とハイフンで入力してください。保有していない場合は、入力する必要はありません。</t>
    <phoneticPr fontId="5"/>
  </si>
  <si>
    <t>登記上の所在地</t>
    <rPh sb="0" eb="3">
      <t>トウキジョウ</t>
    </rPh>
    <rPh sb="4" eb="7">
      <t>ショザイチ</t>
    </rPh>
    <phoneticPr fontId="6"/>
  </si>
  <si>
    <t>しない</t>
  </si>
  <si>
    <t>登録の有無</t>
    <rPh sb="0" eb="2">
      <t>トウロク</t>
    </rPh>
    <rPh sb="3" eb="5">
      <t>ウム</t>
    </rPh>
    <phoneticPr fontId="4"/>
  </si>
  <si>
    <t>登録事業名</t>
    <rPh sb="0" eb="2">
      <t>トウロク</t>
    </rPh>
    <rPh sb="2" eb="4">
      <t>ジギョウ</t>
    </rPh>
    <rPh sb="4" eb="5">
      <t>メイ</t>
    </rPh>
    <phoneticPr fontId="5"/>
  </si>
  <si>
    <t>測量一般</t>
    <phoneticPr fontId="6"/>
  </si>
  <si>
    <t>測量業者</t>
    <rPh sb="0" eb="2">
      <t>ソクリョウ</t>
    </rPh>
    <rPh sb="2" eb="4">
      <t>ギョウシャ</t>
    </rPh>
    <phoneticPr fontId="5"/>
  </si>
  <si>
    <t>地図の調整</t>
    <phoneticPr fontId="6"/>
  </si>
  <si>
    <t>航空測量</t>
    <phoneticPr fontId="6"/>
  </si>
  <si>
    <t>建築士事務所</t>
    <rPh sb="0" eb="2">
      <t>ケンチク</t>
    </rPh>
    <rPh sb="2" eb="3">
      <t>シ</t>
    </rPh>
    <rPh sb="3" eb="5">
      <t>ジム</t>
    </rPh>
    <rPh sb="5" eb="6">
      <t>ショ</t>
    </rPh>
    <phoneticPr fontId="5"/>
  </si>
  <si>
    <t>意匠</t>
    <phoneticPr fontId="6"/>
  </si>
  <si>
    <t>構造</t>
    <phoneticPr fontId="6"/>
  </si>
  <si>
    <t>暖冷房</t>
    <rPh sb="0" eb="1">
      <t>ダン</t>
    </rPh>
    <rPh sb="1" eb="3">
      <t>レイボウ</t>
    </rPh>
    <phoneticPr fontId="6"/>
  </si>
  <si>
    <t>衛生</t>
  </si>
  <si>
    <t>電気</t>
  </si>
  <si>
    <t>建築積算</t>
  </si>
  <si>
    <t>調査</t>
    <phoneticPr fontId="6"/>
  </si>
  <si>
    <t>建設コンサルタント</t>
    <rPh sb="0" eb="2">
      <t>ケンセツ</t>
    </rPh>
    <phoneticPr fontId="5"/>
  </si>
  <si>
    <t>港湾及び空港</t>
    <phoneticPr fontId="6"/>
  </si>
  <si>
    <t>電力土木</t>
    <phoneticPr fontId="6"/>
  </si>
  <si>
    <t>道路</t>
    <phoneticPr fontId="6"/>
  </si>
  <si>
    <t>鉄道</t>
    <phoneticPr fontId="6"/>
  </si>
  <si>
    <t>下水道</t>
    <phoneticPr fontId="6"/>
  </si>
  <si>
    <t>農業土木</t>
    <phoneticPr fontId="6"/>
  </si>
  <si>
    <t>森林土木</t>
    <phoneticPr fontId="6"/>
  </si>
  <si>
    <t>水産土木</t>
    <phoneticPr fontId="6"/>
  </si>
  <si>
    <t>廃棄物</t>
    <phoneticPr fontId="6"/>
  </si>
  <si>
    <t>造園</t>
    <phoneticPr fontId="6"/>
  </si>
  <si>
    <t>都市計画及び地方計画</t>
    <rPh sb="2" eb="4">
      <t>ケイカク</t>
    </rPh>
    <phoneticPr fontId="6"/>
  </si>
  <si>
    <t>地質</t>
    <phoneticPr fontId="6"/>
  </si>
  <si>
    <t>土質及び基礎</t>
    <phoneticPr fontId="6"/>
  </si>
  <si>
    <t>トンネル</t>
    <phoneticPr fontId="6"/>
  </si>
  <si>
    <t>建設環境</t>
    <phoneticPr fontId="6"/>
  </si>
  <si>
    <t>電気電子</t>
    <phoneticPr fontId="6"/>
  </si>
  <si>
    <t>地質調査業者</t>
    <rPh sb="0" eb="2">
      <t>チシツ</t>
    </rPh>
    <rPh sb="2" eb="4">
      <t>チョウサ</t>
    </rPh>
    <rPh sb="4" eb="6">
      <t>ギョウシャ</t>
    </rPh>
    <phoneticPr fontId="5"/>
  </si>
  <si>
    <t>土地調査</t>
    <phoneticPr fontId="6"/>
  </si>
  <si>
    <t>補償コンサルタント</t>
    <rPh sb="0" eb="2">
      <t>ホショウ</t>
    </rPh>
    <phoneticPr fontId="5"/>
  </si>
  <si>
    <t>土地評価</t>
    <phoneticPr fontId="6"/>
  </si>
  <si>
    <t>物件</t>
    <phoneticPr fontId="6"/>
  </si>
  <si>
    <t>機械工作物</t>
    <phoneticPr fontId="6"/>
  </si>
  <si>
    <t>営業・特殊補償</t>
    <phoneticPr fontId="4"/>
  </si>
  <si>
    <t>事業損失</t>
    <phoneticPr fontId="6"/>
  </si>
  <si>
    <t>補償関連</t>
    <phoneticPr fontId="6"/>
  </si>
  <si>
    <t>総合補償</t>
    <phoneticPr fontId="6"/>
  </si>
  <si>
    <t>不動産鑑定業者</t>
    <rPh sb="0" eb="3">
      <t>フドウサン</t>
    </rPh>
    <rPh sb="3" eb="5">
      <t>カンテイ</t>
    </rPh>
    <rPh sb="5" eb="7">
      <t>ギョウシャ</t>
    </rPh>
    <phoneticPr fontId="5"/>
  </si>
  <si>
    <t>登記手続等</t>
    <rPh sb="0" eb="2">
      <t>トウキ</t>
    </rPh>
    <rPh sb="2" eb="4">
      <t>テツヅ</t>
    </rPh>
    <rPh sb="4" eb="5">
      <t>トウ</t>
    </rPh>
    <phoneticPr fontId="0"/>
  </si>
  <si>
    <t>司法書士</t>
    <rPh sb="0" eb="2">
      <t>シホウ</t>
    </rPh>
    <rPh sb="2" eb="4">
      <t>ショシ</t>
    </rPh>
    <phoneticPr fontId="5"/>
  </si>
  <si>
    <t>その他</t>
    <rPh sb="2" eb="3">
      <t>タ</t>
    </rPh>
    <phoneticPr fontId="5"/>
  </si>
  <si>
    <t>機械設備積算</t>
    <rPh sb="0" eb="2">
      <t>キカイ</t>
    </rPh>
    <rPh sb="2" eb="4">
      <t>セツビ</t>
    </rPh>
    <rPh sb="4" eb="6">
      <t>セキサン</t>
    </rPh>
    <phoneticPr fontId="20"/>
  </si>
  <si>
    <t>電気設備積算</t>
    <phoneticPr fontId="6"/>
  </si>
  <si>
    <t>河川・砂防及び海岸・海洋</t>
    <phoneticPr fontId="6"/>
  </si>
  <si>
    <t>上水道及び工業用水道</t>
    <rPh sb="0" eb="3">
      <t>ジョウスイドウ</t>
    </rPh>
    <rPh sb="3" eb="4">
      <t>オヨ</t>
    </rPh>
    <rPh sb="5" eb="7">
      <t>コウギョウ</t>
    </rPh>
    <rPh sb="7" eb="8">
      <t>ヨウ</t>
    </rPh>
    <rPh sb="8" eb="10">
      <t>スイドウ</t>
    </rPh>
    <phoneticPr fontId="4"/>
  </si>
  <si>
    <t>鋼構造及びコンクリート</t>
    <phoneticPr fontId="6"/>
  </si>
  <si>
    <t>施工計画・施工設備及び積算</t>
    <phoneticPr fontId="6"/>
  </si>
  <si>
    <t>機械</t>
    <rPh sb="0" eb="2">
      <t>キカイ</t>
    </rPh>
    <phoneticPr fontId="6"/>
  </si>
  <si>
    <t>建築関係建設
コンサルタント</t>
    <rPh sb="0" eb="1">
      <t>ケン</t>
    </rPh>
    <rPh sb="1" eb="2">
      <t>チク</t>
    </rPh>
    <rPh sb="2" eb="4">
      <t>カンケイ</t>
    </rPh>
    <rPh sb="4" eb="6">
      <t>ケンセツ</t>
    </rPh>
    <phoneticPr fontId="6"/>
  </si>
  <si>
    <t>補償関係
コンサルタント</t>
    <rPh sb="2" eb="4">
      <t>カンケイ</t>
    </rPh>
    <phoneticPr fontId="5"/>
  </si>
  <si>
    <t>土木関係建設
コンサルタント</t>
    <rPh sb="0" eb="1">
      <t>ツチ</t>
    </rPh>
    <rPh sb="1" eb="2">
      <t>モク</t>
    </rPh>
    <rPh sb="2" eb="4">
      <t>カンケイ</t>
    </rPh>
    <rPh sb="4" eb="6">
      <t>ケンセツ</t>
    </rPh>
    <phoneticPr fontId="5"/>
  </si>
  <si>
    <t>建築一般</t>
    <phoneticPr fontId="6"/>
  </si>
  <si>
    <t>測
量</t>
    <rPh sb="0" eb="1">
      <t>ハカ</t>
    </rPh>
    <rPh sb="2" eb="3">
      <t>リョウ</t>
    </rPh>
    <phoneticPr fontId="6"/>
  </si>
  <si>
    <t>不動産鑑定</t>
    <rPh sb="3" eb="5">
      <t>カンテイ</t>
    </rPh>
    <phoneticPr fontId="5"/>
  </si>
  <si>
    <t>F.業種情報</t>
    <rPh sb="2" eb="4">
      <t>ギョウシュ</t>
    </rPh>
    <rPh sb="4" eb="6">
      <t>ジョウホウ</t>
    </rPh>
    <phoneticPr fontId="5"/>
  </si>
  <si>
    <t>計量証明</t>
    <rPh sb="0" eb="4">
      <t>ケイリョウショウメイ</t>
    </rPh>
    <phoneticPr fontId="5"/>
  </si>
  <si>
    <t>その他業務の具体的内容</t>
    <phoneticPr fontId="5"/>
  </si>
  <si>
    <t>和気町 一般競争（指名競争）入札参加資格審査申請書【測量・建設コンサルタント】</t>
    <rPh sb="0" eb="3">
      <t>ワケチョウ</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ソクリョウ</t>
    </rPh>
    <rPh sb="29" eb="31">
      <t>ケンセツ</t>
    </rPh>
    <phoneticPr fontId="5"/>
  </si>
  <si>
    <t>業務区分・部門</t>
    <phoneticPr fontId="5"/>
  </si>
  <si>
    <t>業務を希望する場合、希望、登録の有無、登録番号、登録年月日欄を入力してください。
希望、登録の有無欄はリストから選択してください。</t>
    <rPh sb="0" eb="2">
      <t>ギョウム</t>
    </rPh>
    <rPh sb="3" eb="5">
      <t>キボウ</t>
    </rPh>
    <rPh sb="7" eb="9">
      <t>バアイ</t>
    </rPh>
    <rPh sb="10" eb="12">
      <t>キボウ</t>
    </rPh>
    <rPh sb="13" eb="15">
      <t>トウロク</t>
    </rPh>
    <rPh sb="16" eb="18">
      <t>ウム</t>
    </rPh>
    <rPh sb="19" eb="21">
      <t>トウロク</t>
    </rPh>
    <rPh sb="21" eb="23">
      <t>バンゴウ</t>
    </rPh>
    <rPh sb="24" eb="26">
      <t>トウロク</t>
    </rPh>
    <rPh sb="26" eb="29">
      <t>ネンガッピ</t>
    </rPh>
    <rPh sb="29" eb="30">
      <t>ラン</t>
    </rPh>
    <rPh sb="31" eb="33">
      <t>ニュウリョク</t>
    </rPh>
    <rPh sb="44" eb="46">
      <t>トウロク</t>
    </rPh>
    <rPh sb="47" eb="49">
      <t>ウム</t>
    </rPh>
    <phoneticPr fontId="6"/>
  </si>
  <si>
    <t>登録番号　例)01-012345</t>
    <rPh sb="0" eb="2">
      <t>トウロク</t>
    </rPh>
    <rPh sb="2" eb="4">
      <t>バンゴウ</t>
    </rPh>
    <rPh sb="5" eb="6">
      <t>レイ</t>
    </rPh>
    <phoneticPr fontId="4"/>
  </si>
  <si>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</si>
  <si>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</si>
  <si>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</si>
  <si>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例)カブシキガイシャスズキグミ　オカヤマエイギョウショ
正式名称を全角カタカナで入力してください。支店・営業所名は、１文字空けて入力してください。</t>
    <phoneticPr fontId="5"/>
  </si>
  <si>
    <t>例)株式会社鈴木組　岡山営業所
正式名称で入力してください。支店・営業所名は、１文字空けて入力してください。</t>
    <rPh sb="2" eb="6">
      <t>カブシキガイシャ</t>
    </rPh>
    <rPh sb="6" eb="8">
      <t>スズキ</t>
    </rPh>
    <rPh sb="8" eb="9">
      <t>クミ</t>
    </rPh>
    <rPh sb="10" eb="12">
      <t>オカヤマ</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</si>
  <si>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</si>
  <si>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常勤職員の数</t>
    <rPh sb="0" eb="2">
      <t>ジョウキン</t>
    </rPh>
    <rPh sb="2" eb="4">
      <t>ショクイン</t>
    </rPh>
    <rPh sb="5" eb="6">
      <t>カズ</t>
    </rPh>
    <phoneticPr fontId="6"/>
  </si>
  <si>
    <t>技術職員</t>
    <phoneticPr fontId="5"/>
  </si>
  <si>
    <t>事務職員</t>
    <phoneticPr fontId="5"/>
  </si>
  <si>
    <t>その他職員</t>
    <rPh sb="2" eb="3">
      <t>タ</t>
    </rPh>
    <rPh sb="3" eb="5">
      <t>ショクイン</t>
    </rPh>
    <phoneticPr fontId="6"/>
  </si>
  <si>
    <t>合計</t>
    <rPh sb="0" eb="2">
      <t>ゴウケイ</t>
    </rPh>
    <phoneticPr fontId="6"/>
  </si>
  <si>
    <r>
      <t>役職員等</t>
    </r>
    <r>
      <rPr>
        <sz val="11"/>
        <color rgb="FFFF0000"/>
        <rFont val="ＭＳ ゴシック"/>
        <family val="3"/>
        <charset val="128"/>
      </rPr>
      <t>*1</t>
    </r>
    <rPh sb="0" eb="3">
      <t>ヤクショクイン</t>
    </rPh>
    <rPh sb="3" eb="4">
      <t>トウ</t>
    </rPh>
    <phoneticPr fontId="5"/>
  </si>
  <si>
    <t>*1「役職員等」は「合計」の内数です。</t>
  </si>
  <si>
    <t>例)1000001　「-（ハイフン）」を使わず7桁の数字のみで入力してください。</t>
    <phoneticPr fontId="5"/>
  </si>
  <si>
    <t>例)カブシキガイシャスズキグミ　正式名称を全角カタカナで入力してください。</t>
    <phoneticPr fontId="5"/>
  </si>
  <si>
    <t>和気町で行われる測量・建設コンサルタントに係る競争入札に参加する資格の審査を申請します。</t>
    <rPh sb="0" eb="3">
      <t>ワケチョウ</t>
    </rPh>
    <phoneticPr fontId="5"/>
  </si>
  <si>
    <t>例)2023/4/1、R5/4/1</t>
    <phoneticPr fontId="5"/>
  </si>
  <si>
    <t>例)2023/4/1</t>
    <phoneticPr fontId="5"/>
  </si>
  <si>
    <t>徳島県徳島市川内町123番地の4</t>
  </si>
  <si>
    <t>ニホンケンセツカブシキガイシャ</t>
  </si>
  <si>
    <t>日本建設株式会社</t>
  </si>
  <si>
    <t>代表取締役</t>
  </si>
  <si>
    <t>ニホン　タロウ</t>
  </si>
  <si>
    <t>日本　太郎</t>
  </si>
  <si>
    <t>012-345-6789</t>
  </si>
  <si>
    <t>098-765-4321</t>
  </si>
  <si>
    <t>taro.nihon@xxxxxx.jp</t>
  </si>
  <si>
    <t>一致する</t>
    <phoneticPr fontId="5"/>
  </si>
  <si>
    <t>総務課</t>
  </si>
  <si>
    <t>ニホン　ハナコ</t>
  </si>
  <si>
    <t>日本　花子</t>
  </si>
  <si>
    <t>012-345-6788</t>
  </si>
  <si>
    <t>098-765-4322</t>
  </si>
  <si>
    <t>hanako.nihon@xxxxx.jp</t>
  </si>
  <si>
    <t>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</si>
</sst>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theme="1" tint="4.9989318521683403E-2"/>
      <name val="ＭＳ ゴシック"/>
      <family val="3"/>
      <charset val="128"/>
    </font>
    <font>
      <sz val="7"/>
      <name val="ＭＳ 明朝"/>
      <family val="1"/>
      <charset val="128"/>
    </font>
    <font>
      <sz val="11"/>
      <name val="ＭＳ ゴシック"/>
      <family val="3"/>
      <charset val="128"/>
    </font>
    <font>
      <sz val="10"/>
      <color rgb="FF0D0D0D"/>
      <name val="ＭＳ ゴシック"/>
      <family val="3"/>
      <charset val="128"/>
    </font>
    <font>
      <b/>
      <sz val="14"/>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BFBFBF"/>
        <bgColor indexed="64"/>
      </patternFill>
    </fill>
  </fills>
  <borders count="53">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auto="1"/>
      </top>
      <bottom/>
      <diagonal/>
    </border>
    <border>
      <left/>
      <right style="hair">
        <color indexed="64"/>
      </right>
      <top style="thin">
        <color auto="1"/>
      </top>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0">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49" fontId="4" fillId="2" borderId="32" xfId="13" applyNumberFormat="1" applyFont="1" applyFill="1" applyBorder="1" applyAlignment="1" applyProtection="1">
      <alignment horizontal="center" vertical="center"/>
      <protection locked="0"/>
    </xf>
    <xf numFmtId="49" fontId="4" fillId="2" borderId="7" xfId="13" applyNumberFormat="1" applyFont="1" applyFill="1" applyBorder="1" applyAlignment="1" applyProtection="1">
      <alignment horizontal="center" vertical="center"/>
      <protection locked="0"/>
    </xf>
    <xf numFmtId="49" fontId="4" fillId="2" borderId="24" xfId="13"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4" fillId="0" borderId="0" xfId="7" applyFont="1">
      <alignment vertical="center"/>
    </xf>
    <xf numFmtId="0" fontId="23" fillId="0" borderId="0" xfId="3" applyFont="1">
      <alignment vertical="center"/>
    </xf>
    <xf numFmtId="0" fontId="8" fillId="0" borderId="0" xfId="3" applyFont="1">
      <alignment vertical="center"/>
    </xf>
    <xf numFmtId="179" fontId="4" fillId="0" borderId="0" xfId="2" applyNumberFormat="1" applyFont="1" applyAlignment="1">
      <alignment vertical="top"/>
    </xf>
    <xf numFmtId="0" fontId="4" fillId="0" borderId="0" xfId="3" applyFont="1">
      <alignment vertical="center"/>
    </xf>
    <xf numFmtId="0" fontId="13" fillId="0" borderId="0" xfId="3" applyFont="1">
      <alignment vertical="center"/>
    </xf>
    <xf numFmtId="0" fontId="4" fillId="0" borderId="0" xfId="2" applyFont="1">
      <alignment vertical="center"/>
    </xf>
    <xf numFmtId="0" fontId="21" fillId="0" borderId="17" xfId="3" applyFont="1" applyBorder="1">
      <alignment vertical="center"/>
    </xf>
    <xf numFmtId="0" fontId="21" fillId="0" borderId="18" xfId="3" applyFont="1" applyBorder="1">
      <alignment vertical="center"/>
    </xf>
    <xf numFmtId="0" fontId="21" fillId="0" borderId="20" xfId="3" applyFont="1" applyBorder="1">
      <alignment vertical="center"/>
    </xf>
    <xf numFmtId="0" fontId="21" fillId="0" borderId="21" xfId="3" applyFont="1" applyBorder="1">
      <alignment vertical="center"/>
    </xf>
    <xf numFmtId="0" fontId="21" fillId="0" borderId="0" xfId="3" applyFont="1">
      <alignment vertical="center"/>
    </xf>
    <xf numFmtId="0" fontId="21" fillId="0" borderId="23" xfId="3" applyFont="1" applyBorder="1">
      <alignment vertical="center"/>
    </xf>
    <xf numFmtId="0" fontId="21" fillId="0" borderId="19" xfId="3" applyFont="1" applyBorder="1">
      <alignment vertical="center"/>
    </xf>
    <xf numFmtId="0" fontId="21" fillId="0" borderId="15" xfId="3" applyFont="1" applyBorder="1">
      <alignment vertical="center"/>
    </xf>
    <xf numFmtId="0" fontId="21" fillId="0" borderId="16" xfId="3" applyFont="1" applyBorder="1">
      <alignment vertical="center"/>
    </xf>
    <xf numFmtId="0" fontId="16" fillId="0" borderId="21" xfId="0" applyFont="1" applyBorder="1">
      <alignment vertical="center"/>
    </xf>
    <xf numFmtId="0" fontId="16" fillId="0" borderId="0" xfId="0" applyFont="1">
      <alignment vertical="center"/>
    </xf>
    <xf numFmtId="0" fontId="4" fillId="0" borderId="18" xfId="0" applyFont="1" applyBorder="1">
      <alignment vertical="center"/>
    </xf>
    <xf numFmtId="0" fontId="4" fillId="0" borderId="20" xfId="0" applyFont="1" applyBorder="1">
      <alignment vertical="center"/>
    </xf>
    <xf numFmtId="0" fontId="4" fillId="0" borderId="0" xfId="0" applyFont="1">
      <alignment vertical="center"/>
    </xf>
    <xf numFmtId="0" fontId="4" fillId="0" borderId="23" xfId="0" applyFont="1" applyBorder="1">
      <alignment vertical="center"/>
    </xf>
    <xf numFmtId="180" fontId="4" fillId="0" borderId="21" xfId="0" applyNumberFormat="1" applyFont="1" applyBorder="1">
      <alignment vertical="center"/>
    </xf>
    <xf numFmtId="180" fontId="4" fillId="0" borderId="0" xfId="0" applyNumberFormat="1" applyFont="1">
      <alignment vertical="center"/>
    </xf>
    <xf numFmtId="0" fontId="19" fillId="0" borderId="0" xfId="0" applyFont="1" applyAlignment="1">
      <alignment horizontal="right" vertical="top"/>
    </xf>
    <xf numFmtId="0" fontId="19" fillId="0" borderId="0" xfId="0" applyFont="1" applyAlignment="1">
      <alignment vertical="top"/>
    </xf>
    <xf numFmtId="0" fontId="14" fillId="0" borderId="0" xfId="0" applyFont="1" applyAlignment="1">
      <alignment vertical="top"/>
    </xf>
    <xf numFmtId="0" fontId="4" fillId="0" borderId="21" xfId="0" applyFont="1" applyBorder="1">
      <alignment vertical="center"/>
    </xf>
    <xf numFmtId="0" fontId="4" fillId="0" borderId="23" xfId="0" applyFont="1" applyBorder="1" applyAlignment="1">
      <alignment vertical="top"/>
    </xf>
    <xf numFmtId="49" fontId="19" fillId="0" borderId="0" xfId="0" applyNumberFormat="1" applyFont="1" applyAlignment="1">
      <alignment horizontal="right" vertical="top"/>
    </xf>
    <xf numFmtId="181" fontId="19" fillId="0" borderId="0" xfId="0" applyNumberFormat="1" applyFont="1" applyAlignment="1">
      <alignment horizontal="right" vertical="top"/>
    </xf>
    <xf numFmtId="49" fontId="4" fillId="0" borderId="0" xfId="0" applyNumberFormat="1" applyFont="1">
      <alignment vertical="center"/>
    </xf>
    <xf numFmtId="49" fontId="4" fillId="0" borderId="23" xfId="0" applyNumberFormat="1" applyFont="1" applyBorder="1">
      <alignment vertical="center"/>
    </xf>
    <xf numFmtId="0" fontId="22" fillId="0" borderId="0" xfId="0" applyFont="1" applyAlignment="1">
      <alignment vertical="top"/>
    </xf>
    <xf numFmtId="0" fontId="4" fillId="0" borderId="0" xfId="0" applyFont="1" applyAlignment="1">
      <alignment vertical="top"/>
    </xf>
    <xf numFmtId="0" fontId="4" fillId="0" borderId="19" xfId="0" applyFont="1" applyBorder="1">
      <alignment vertical="center"/>
    </xf>
    <xf numFmtId="0" fontId="4" fillId="0" borderId="15" xfId="0" applyFont="1" applyBorder="1">
      <alignment vertical="center"/>
    </xf>
    <xf numFmtId="0" fontId="4" fillId="0" borderId="15" xfId="0" applyFont="1" applyBorder="1" applyAlignment="1">
      <alignment vertical="top"/>
    </xf>
    <xf numFmtId="0" fontId="4" fillId="0" borderId="16" xfId="0" applyFont="1" applyBorder="1">
      <alignment vertical="center"/>
    </xf>
    <xf numFmtId="0" fontId="14" fillId="0" borderId="0" xfId="0" applyFont="1">
      <alignment vertical="center"/>
    </xf>
    <xf numFmtId="0" fontId="4" fillId="0" borderId="0" xfId="0" applyFont="1" applyAlignment="1">
      <alignment horizontal="left" vertical="center"/>
    </xf>
    <xf numFmtId="0" fontId="4" fillId="0" borderId="23" xfId="0" applyFont="1" applyBorder="1" applyAlignment="1">
      <alignment horizontal="left" vertical="center"/>
    </xf>
    <xf numFmtId="49" fontId="4" fillId="0" borderId="0" xfId="0" applyNumberFormat="1" applyFont="1" applyAlignment="1">
      <alignment horizontal="right" vertical="top"/>
    </xf>
    <xf numFmtId="0" fontId="4" fillId="0" borderId="23" xfId="3" applyFont="1" applyBorder="1">
      <alignment vertical="center"/>
    </xf>
    <xf numFmtId="177" fontId="19" fillId="0" borderId="0" xfId="0" applyNumberFormat="1" applyFont="1" applyAlignment="1">
      <alignment horizontal="right" vertical="top"/>
    </xf>
    <xf numFmtId="0" fontId="18" fillId="0" borderId="0" xfId="2" applyFont="1">
      <alignment vertical="center"/>
    </xf>
    <xf numFmtId="0" fontId="18" fillId="0" borderId="21" xfId="0" applyFont="1" applyBorder="1">
      <alignment vertical="center"/>
    </xf>
    <xf numFmtId="0" fontId="18" fillId="0" borderId="0" xfId="0" applyFont="1">
      <alignment vertical="center"/>
    </xf>
    <xf numFmtId="0" fontId="18" fillId="0" borderId="0" xfId="3" applyFont="1">
      <alignment vertical="center"/>
    </xf>
    <xf numFmtId="49" fontId="4" fillId="0" borderId="15" xfId="0" applyNumberFormat="1" applyFont="1" applyBorder="1" applyAlignment="1">
      <alignment vertical="top"/>
    </xf>
    <xf numFmtId="0" fontId="4" fillId="0" borderId="15" xfId="3" applyFont="1" applyBorder="1">
      <alignment vertical="center"/>
    </xf>
    <xf numFmtId="0" fontId="4" fillId="0" borderId="16" xfId="3" applyFont="1" applyBorder="1">
      <alignment vertical="center"/>
    </xf>
    <xf numFmtId="49" fontId="4" fillId="0" borderId="0" xfId="0" applyNumberFormat="1" applyFont="1" applyAlignment="1">
      <alignment vertical="top"/>
    </xf>
    <xf numFmtId="0" fontId="4" fillId="0" borderId="18" xfId="3" applyFont="1" applyBorder="1">
      <alignment vertical="center"/>
    </xf>
    <xf numFmtId="0" fontId="17" fillId="0" borderId="21" xfId="0" applyFont="1" applyBorder="1">
      <alignment vertical="center"/>
    </xf>
    <xf numFmtId="0" fontId="17" fillId="0" borderId="0" xfId="0" applyFont="1">
      <alignment vertical="center"/>
    </xf>
    <xf numFmtId="0" fontId="19" fillId="0" borderId="0" xfId="0" applyFont="1">
      <alignment vertical="center"/>
    </xf>
    <xf numFmtId="0" fontId="19" fillId="0" borderId="0" xfId="0" applyFont="1" applyAlignment="1">
      <alignment horizontal="left" vertical="top"/>
    </xf>
    <xf numFmtId="49" fontId="16" fillId="0" borderId="0" xfId="0" applyNumberFormat="1" applyFont="1">
      <alignment vertical="center"/>
    </xf>
    <xf numFmtId="49" fontId="4" fillId="0" borderId="18" xfId="0" applyNumberFormat="1" applyFont="1" applyBorder="1">
      <alignment vertical="center"/>
    </xf>
    <xf numFmtId="14" fontId="4" fillId="0" borderId="0" xfId="3" applyNumberFormat="1" applyFont="1">
      <alignment vertical="center"/>
    </xf>
    <xf numFmtId="38" fontId="4" fillId="0" borderId="0" xfId="3" applyNumberFormat="1" applyFont="1">
      <alignment vertical="center"/>
    </xf>
    <xf numFmtId="38" fontId="14" fillId="0" borderId="0" xfId="0" applyNumberFormat="1" applyFont="1" applyAlignment="1">
      <alignment vertical="top"/>
    </xf>
    <xf numFmtId="38" fontId="4" fillId="0" borderId="15" xfId="0" applyNumberFormat="1" applyFont="1" applyBorder="1" applyAlignment="1">
      <alignment vertical="top"/>
    </xf>
    <xf numFmtId="38" fontId="4" fillId="0" borderId="0" xfId="0" applyNumberFormat="1" applyFont="1" applyAlignment="1">
      <alignment vertical="top"/>
    </xf>
    <xf numFmtId="182" fontId="4" fillId="0" borderId="0" xfId="0" applyNumberFormat="1" applyFont="1" applyAlignment="1">
      <alignment vertical="top"/>
    </xf>
    <xf numFmtId="38" fontId="4" fillId="0" borderId="0" xfId="0" applyNumberFormat="1" applyFont="1">
      <alignment vertical="center"/>
    </xf>
    <xf numFmtId="182" fontId="4" fillId="0" borderId="0" xfId="0" applyNumberFormat="1" applyFont="1">
      <alignment vertical="center"/>
    </xf>
    <xf numFmtId="0" fontId="16" fillId="0" borderId="19" xfId="0" applyFont="1" applyBorder="1">
      <alignment vertical="center"/>
    </xf>
    <xf numFmtId="182" fontId="4" fillId="0" borderId="0" xfId="3" applyNumberFormat="1" applyFont="1">
      <alignment vertical="center"/>
    </xf>
    <xf numFmtId="182" fontId="4" fillId="0" borderId="18" xfId="0" applyNumberFormat="1" applyFont="1" applyBorder="1">
      <alignment vertical="center"/>
    </xf>
    <xf numFmtId="180" fontId="4" fillId="0" borderId="23" xfId="0" applyNumberFormat="1" applyFont="1" applyBorder="1">
      <alignment vertical="center"/>
    </xf>
    <xf numFmtId="0" fontId="4" fillId="0" borderId="22" xfId="0" applyFont="1" applyBorder="1" applyAlignment="1">
      <alignment horizontal="left" vertical="center"/>
    </xf>
    <xf numFmtId="0" fontId="4" fillId="0" borderId="2" xfId="0" applyFont="1" applyBorder="1">
      <alignment vertical="center"/>
    </xf>
    <xf numFmtId="0" fontId="4" fillId="0" borderId="26" xfId="0" applyFont="1" applyBorder="1" applyAlignment="1">
      <alignment horizontal="center" vertical="center"/>
    </xf>
    <xf numFmtId="0" fontId="4" fillId="0" borderId="39" xfId="3" applyFont="1" applyBorder="1">
      <alignment vertical="center"/>
    </xf>
    <xf numFmtId="180" fontId="4" fillId="0" borderId="3" xfId="0" applyNumberFormat="1" applyFont="1" applyBorder="1">
      <alignment vertical="center"/>
    </xf>
    <xf numFmtId="0" fontId="4" fillId="0" borderId="39" xfId="0" applyFont="1" applyBorder="1">
      <alignment vertical="center"/>
    </xf>
    <xf numFmtId="180" fontId="4" fillId="0" borderId="31" xfId="0" applyNumberFormat="1" applyFont="1" applyBorder="1">
      <alignment vertical="center"/>
    </xf>
    <xf numFmtId="180" fontId="4" fillId="0" borderId="44" xfId="0" applyNumberFormat="1" applyFont="1" applyBorder="1">
      <alignment vertical="center"/>
    </xf>
    <xf numFmtId="0" fontId="4" fillId="0" borderId="29" xfId="13" applyFont="1" applyBorder="1" applyAlignment="1">
      <alignment vertical="top"/>
    </xf>
    <xf numFmtId="0" fontId="4" fillId="0" borderId="23" xfId="2" applyFont="1" applyBorder="1">
      <alignment vertical="center"/>
    </xf>
    <xf numFmtId="180" fontId="4" fillId="0" borderId="39" xfId="0" applyNumberFormat="1" applyFont="1" applyBorder="1">
      <alignment vertical="center"/>
    </xf>
    <xf numFmtId="178" fontId="4" fillId="3" borderId="0" xfId="13" applyNumberFormat="1" applyFont="1" applyFill="1">
      <alignment vertical="center"/>
    </xf>
    <xf numFmtId="180" fontId="14" fillId="0" borderId="18" xfId="0" applyNumberFormat="1" applyFont="1" applyBorder="1" applyAlignment="1">
      <alignment vertical="top"/>
    </xf>
    <xf numFmtId="49" fontId="4" fillId="0" borderId="18" xfId="13" applyNumberFormat="1" applyFont="1" applyBorder="1" applyAlignment="1">
      <alignment horizontal="left" vertical="top"/>
    </xf>
    <xf numFmtId="0" fontId="4" fillId="0" borderId="18" xfId="13" applyFont="1" applyBorder="1" applyAlignment="1">
      <alignment horizontal="left" vertical="center"/>
    </xf>
    <xf numFmtId="0" fontId="4" fillId="0" borderId="18" xfId="3" applyFont="1" applyBorder="1" applyAlignment="1">
      <alignment horizontal="left" vertical="center"/>
    </xf>
    <xf numFmtId="38" fontId="4" fillId="0" borderId="18" xfId="3" applyNumberFormat="1" applyFont="1" applyBorder="1" applyAlignment="1">
      <alignment horizontal="left" vertical="center"/>
    </xf>
    <xf numFmtId="49" fontId="4" fillId="0" borderId="0" xfId="13" applyNumberFormat="1" applyFont="1" applyAlignment="1">
      <alignment horizontal="left" vertical="center"/>
    </xf>
    <xf numFmtId="0" fontId="4" fillId="0" borderId="0" xfId="13" applyFont="1" applyAlignment="1">
      <alignment horizontal="left" vertical="center"/>
    </xf>
    <xf numFmtId="0" fontId="4" fillId="0" borderId="0" xfId="3" applyFont="1" applyAlignment="1">
      <alignment horizontal="left" vertical="center"/>
    </xf>
    <xf numFmtId="38" fontId="4" fillId="0" borderId="0" xfId="3" applyNumberFormat="1" applyFont="1" applyAlignment="1">
      <alignment horizontal="left" vertical="center"/>
    </xf>
    <xf numFmtId="180" fontId="4" fillId="0" borderId="15" xfId="0" applyNumberFormat="1" applyFont="1" applyBorder="1" applyAlignment="1">
      <alignment horizontal="right" vertical="top"/>
    </xf>
    <xf numFmtId="0" fontId="4" fillId="0" borderId="0" xfId="2" applyFont="1" applyAlignment="1">
      <alignment horizontal="left" vertical="center"/>
    </xf>
    <xf numFmtId="0" fontId="4" fillId="0" borderId="24" xfId="13" applyFont="1" applyBorder="1" applyAlignment="1">
      <alignment horizontal="center" vertical="center" textRotation="255" wrapText="1"/>
    </xf>
    <xf numFmtId="0" fontId="4" fillId="0" borderId="8" xfId="13" applyFont="1" applyBorder="1">
      <alignment vertical="center"/>
    </xf>
    <xf numFmtId="0" fontId="4" fillId="0" borderId="9" xfId="13" applyFont="1" applyBorder="1">
      <alignment vertical="center"/>
    </xf>
    <xf numFmtId="0" fontId="4" fillId="0" borderId="10" xfId="13" applyFont="1" applyBorder="1">
      <alignment vertical="center"/>
    </xf>
    <xf numFmtId="49" fontId="4" fillId="2" borderId="28" xfId="13" applyNumberFormat="1" applyFont="1" applyFill="1" applyBorder="1" applyAlignment="1" applyProtection="1">
      <alignment horizontal="center" vertical="center"/>
      <protection locked="0"/>
    </xf>
    <xf numFmtId="0" fontId="4" fillId="2" borderId="30" xfId="13" applyFont="1" applyFill="1" applyBorder="1" applyAlignment="1" applyProtection="1">
      <alignment horizontal="center" vertical="center"/>
      <protection locked="0"/>
    </xf>
    <xf numFmtId="0" fontId="4" fillId="2" borderId="25" xfId="13" applyFont="1" applyFill="1" applyBorder="1" applyAlignment="1" applyProtection="1">
      <alignment horizontal="center" vertical="center"/>
      <protection locked="0"/>
    </xf>
    <xf numFmtId="0" fontId="4" fillId="2" borderId="34" xfId="13" applyFont="1" applyFill="1" applyBorder="1" applyAlignment="1" applyProtection="1">
      <alignment horizontal="center" vertical="center"/>
      <protection locked="0"/>
    </xf>
    <xf numFmtId="0" fontId="4" fillId="2" borderId="35" xfId="13" applyFont="1" applyFill="1" applyBorder="1" applyAlignment="1" applyProtection="1">
      <alignment horizontal="center" vertical="center"/>
      <protection locked="0"/>
    </xf>
    <xf numFmtId="0" fontId="4" fillId="2" borderId="33" xfId="13" applyFont="1" applyFill="1" applyBorder="1" applyAlignment="1" applyProtection="1">
      <alignment horizontal="center" vertical="center"/>
      <protection locked="0"/>
    </xf>
    <xf numFmtId="182" fontId="4" fillId="0" borderId="28" xfId="2" applyNumberFormat="1" applyFont="1" applyBorder="1" applyAlignment="1">
      <alignment horizontal="center" vertical="center"/>
    </xf>
    <xf numFmtId="182" fontId="4" fillId="0" borderId="29" xfId="2" applyNumberFormat="1" applyFont="1" applyBorder="1" applyAlignment="1">
      <alignment horizontal="center" vertical="center"/>
    </xf>
    <xf numFmtId="182" fontId="4" fillId="0" borderId="30" xfId="2" applyNumberFormat="1" applyFont="1" applyBorder="1" applyAlignment="1">
      <alignment horizontal="center" vertical="center"/>
    </xf>
    <xf numFmtId="182" fontId="4" fillId="0" borderId="25" xfId="2" applyNumberFormat="1" applyFont="1" applyBorder="1" applyAlignment="1">
      <alignment horizontal="center" vertical="center"/>
    </xf>
    <xf numFmtId="182" fontId="4" fillId="0" borderId="0" xfId="2" applyNumberFormat="1" applyFont="1" applyAlignment="1">
      <alignment horizontal="center" vertical="center"/>
    </xf>
    <xf numFmtId="182" fontId="4" fillId="0" borderId="34" xfId="2" applyNumberFormat="1" applyFont="1" applyBorder="1" applyAlignment="1">
      <alignment horizontal="center" vertical="center"/>
    </xf>
    <xf numFmtId="38" fontId="4" fillId="0" borderId="35" xfId="2" applyNumberFormat="1" applyFont="1" applyBorder="1" applyAlignment="1">
      <alignment horizontal="center" vertical="center"/>
    </xf>
    <xf numFmtId="182" fontId="4" fillId="0" borderId="36" xfId="2" applyNumberFormat="1" applyFont="1" applyBorder="1" applyAlignment="1">
      <alignment horizontal="center" vertical="center"/>
    </xf>
    <xf numFmtId="182" fontId="4" fillId="0" borderId="33" xfId="2" applyNumberFormat="1" applyFont="1" applyBorder="1" applyAlignment="1">
      <alignment horizontal="center" vertical="center"/>
    </xf>
    <xf numFmtId="49" fontId="4" fillId="2" borderId="28" xfId="13" applyNumberFormat="1" applyFont="1" applyFill="1" applyBorder="1" applyAlignment="1" applyProtection="1">
      <alignment horizontal="left" vertical="center"/>
      <protection locked="0"/>
    </xf>
    <xf numFmtId="0" fontId="4" fillId="2" borderId="30" xfId="13" applyFont="1" applyFill="1" applyBorder="1" applyAlignment="1" applyProtection="1">
      <alignment horizontal="left" vertical="center"/>
      <protection locked="0"/>
    </xf>
    <xf numFmtId="49" fontId="4" fillId="2" borderId="25" xfId="13" applyNumberFormat="1" applyFont="1" applyFill="1" applyBorder="1" applyAlignment="1" applyProtection="1">
      <alignment horizontal="left" vertical="center"/>
      <protection locked="0"/>
    </xf>
    <xf numFmtId="0" fontId="4" fillId="2" borderId="34" xfId="13" applyFont="1" applyFill="1" applyBorder="1" applyAlignment="1" applyProtection="1">
      <alignment horizontal="left" vertical="center"/>
      <protection locked="0"/>
    </xf>
    <xf numFmtId="49" fontId="4" fillId="2" borderId="35" xfId="13" applyNumberFormat="1" applyFont="1" applyFill="1" applyBorder="1" applyAlignment="1" applyProtection="1">
      <alignment horizontal="left" vertical="center"/>
      <protection locked="0"/>
    </xf>
    <xf numFmtId="0" fontId="4" fillId="2" borderId="33" xfId="13"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0" borderId="0" xfId="3" applyFont="1">
      <alignment vertical="center"/>
    </xf>
    <xf numFmtId="0" fontId="4" fillId="0" borderId="12" xfId="13" applyFont="1" applyBorder="1" applyAlignment="1">
      <alignment horizontal="left" vertical="center"/>
    </xf>
    <xf numFmtId="0" fontId="4" fillId="0" borderId="13" xfId="13" applyFont="1" applyBorder="1" applyAlignment="1">
      <alignment horizontal="left" vertical="center"/>
    </xf>
    <xf numFmtId="0" fontId="4" fillId="0" borderId="46" xfId="13" applyFont="1" applyBorder="1" applyAlignment="1">
      <alignment horizontal="left" vertical="center"/>
    </xf>
    <xf numFmtId="180" fontId="14" fillId="0" borderId="15" xfId="0" applyNumberFormat="1" applyFont="1" applyBorder="1" applyAlignment="1">
      <alignment horizontal="left" vertical="center" wrapText="1"/>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183" fontId="4" fillId="2" borderId="0" xfId="0" applyNumberFormat="1" applyFont="1" applyFill="1" applyAlignment="1" applyProtection="1">
      <alignment horizontal="left" vertical="center"/>
      <protection locked="0"/>
    </xf>
    <xf numFmtId="0" fontId="16" fillId="0" borderId="17" xfId="0" applyFont="1" applyBorder="1" applyAlignment="1">
      <alignment horizontal="left" vertical="center" indent="1"/>
    </xf>
    <xf numFmtId="0" fontId="16" fillId="0" borderId="18" xfId="0" applyFont="1" applyBorder="1" applyAlignment="1">
      <alignment horizontal="left" vertical="center" indent="1"/>
    </xf>
    <xf numFmtId="0" fontId="16" fillId="0" borderId="20" xfId="0" applyFont="1" applyBorder="1" applyAlignment="1">
      <alignment horizontal="left" vertical="center" indent="1"/>
    </xf>
    <xf numFmtId="38" fontId="4" fillId="0" borderId="51" xfId="2" applyNumberFormat="1" applyFont="1" applyBorder="1" applyAlignment="1">
      <alignment horizontal="right" vertical="center"/>
    </xf>
    <xf numFmtId="182" fontId="4" fillId="0" borderId="9" xfId="2" applyNumberFormat="1" applyFont="1" applyBorder="1" applyAlignment="1">
      <alignment horizontal="right" vertical="center"/>
    </xf>
    <xf numFmtId="182" fontId="4" fillId="0" borderId="11" xfId="2" applyNumberFormat="1" applyFont="1" applyBorder="1" applyAlignment="1">
      <alignment horizontal="right" vertical="center"/>
    </xf>
    <xf numFmtId="178" fontId="4" fillId="0" borderId="1"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178" fontId="4" fillId="0" borderId="2" xfId="0" applyNumberFormat="1" applyFont="1" applyBorder="1" applyAlignment="1">
      <alignment horizontal="left" vertical="center" wrapText="1"/>
    </xf>
    <xf numFmtId="177" fontId="4" fillId="0" borderId="1" xfId="0" applyNumberFormat="1" applyFont="1" applyBorder="1" applyAlignment="1">
      <alignment horizontal="left" vertical="center" wrapText="1" shrinkToFit="1"/>
    </xf>
    <xf numFmtId="177" fontId="4" fillId="0" borderId="2" xfId="0" applyNumberFormat="1" applyFont="1" applyBorder="1" applyAlignment="1">
      <alignment horizontal="left" vertical="center" wrapText="1" shrinkToFit="1"/>
    </xf>
    <xf numFmtId="182" fontId="4" fillId="0" borderId="45" xfId="2" applyNumberFormat="1" applyFont="1" applyBorder="1" applyAlignment="1">
      <alignment horizontal="left" vertical="center"/>
    </xf>
    <xf numFmtId="0" fontId="4" fillId="0" borderId="43" xfId="13" applyFont="1" applyBorder="1" applyAlignment="1">
      <alignment horizontal="center" vertical="center" wrapText="1"/>
    </xf>
    <xf numFmtId="0" fontId="4" fillId="0" borderId="24" xfId="13" applyFont="1" applyBorder="1" applyAlignment="1">
      <alignment horizontal="center" vertical="center"/>
    </xf>
    <xf numFmtId="0" fontId="4" fillId="0" borderId="32" xfId="13"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lignment vertical="center"/>
    </xf>
    <xf numFmtId="0" fontId="19" fillId="0" borderId="0" xfId="0" applyFont="1" applyAlignment="1">
      <alignment horizontal="left" vertical="top" wrapText="1"/>
    </xf>
    <xf numFmtId="0" fontId="19" fillId="0" borderId="0" xfId="0" applyFont="1" applyAlignment="1">
      <alignment vertical="top" wrapText="1"/>
    </xf>
    <xf numFmtId="0" fontId="14" fillId="0" borderId="0" xfId="0" applyFont="1" applyAlignment="1">
      <alignment vertical="top" wrapText="1"/>
    </xf>
    <xf numFmtId="49" fontId="4" fillId="2" borderId="0" xfId="0" applyNumberFormat="1" applyFont="1" applyFill="1" applyAlignment="1" applyProtection="1">
      <alignment horizontal="left" vertical="center" wrapText="1"/>
      <protection locked="0"/>
    </xf>
    <xf numFmtId="180" fontId="4" fillId="2" borderId="0" xfId="0" applyNumberFormat="1" applyFont="1" applyFill="1" applyAlignment="1" applyProtection="1">
      <alignment horizontal="left" vertical="center" wrapText="1"/>
      <protection locked="0"/>
    </xf>
    <xf numFmtId="38" fontId="4" fillId="2" borderId="0" xfId="0" applyNumberFormat="1" applyFont="1" applyFill="1" applyAlignment="1" applyProtection="1">
      <alignment horizontal="left" vertical="center" wrapText="1"/>
      <protection locked="0"/>
    </xf>
    <xf numFmtId="178" fontId="4" fillId="0" borderId="48" xfId="2" applyNumberFormat="1" applyFont="1" applyBorder="1" applyAlignment="1">
      <alignment horizontal="left" vertical="center"/>
    </xf>
    <xf numFmtId="178" fontId="4" fillId="0" borderId="47" xfId="2" applyNumberFormat="1" applyFont="1" applyBorder="1" applyAlignment="1">
      <alignment horizontal="left" vertical="center"/>
    </xf>
    <xf numFmtId="178" fontId="4" fillId="0" borderId="45" xfId="2" applyNumberFormat="1" applyFont="1" applyBorder="1" applyAlignment="1">
      <alignment horizontal="left" vertical="center"/>
    </xf>
    <xf numFmtId="38" fontId="4" fillId="2" borderId="49" xfId="2" applyNumberFormat="1" applyFont="1" applyFill="1" applyBorder="1" applyAlignment="1" applyProtection="1">
      <alignment horizontal="right" vertical="center"/>
      <protection locked="0"/>
    </xf>
    <xf numFmtId="182" fontId="4" fillId="2" borderId="5" xfId="2" applyNumberFormat="1" applyFont="1" applyFill="1" applyBorder="1" applyAlignment="1" applyProtection="1">
      <alignment horizontal="right" vertical="center"/>
      <protection locked="0"/>
    </xf>
    <xf numFmtId="182" fontId="4" fillId="2" borderId="50" xfId="2" applyNumberFormat="1" applyFont="1" applyFill="1" applyBorder="1" applyAlignment="1" applyProtection="1">
      <alignment horizontal="right" vertical="center"/>
      <protection locked="0"/>
    </xf>
    <xf numFmtId="38" fontId="4" fillId="2" borderId="51" xfId="2" applyNumberFormat="1" applyFont="1" applyFill="1" applyBorder="1" applyAlignment="1" applyProtection="1">
      <alignment horizontal="right" vertical="center"/>
      <protection locked="0"/>
    </xf>
    <xf numFmtId="182" fontId="4" fillId="2" borderId="9" xfId="2" applyNumberFormat="1" applyFont="1" applyFill="1" applyBorder="1" applyAlignment="1" applyProtection="1">
      <alignment horizontal="right" vertical="center"/>
      <protection locked="0"/>
    </xf>
    <xf numFmtId="14" fontId="4" fillId="2" borderId="9" xfId="2" applyNumberFormat="1" applyFont="1" applyFill="1" applyBorder="1" applyAlignment="1" applyProtection="1">
      <alignment horizontal="right" vertical="center"/>
      <protection locked="0"/>
    </xf>
    <xf numFmtId="182" fontId="4" fillId="2" borderId="11" xfId="2" applyNumberFormat="1" applyFont="1" applyFill="1" applyBorder="1" applyAlignment="1" applyProtection="1">
      <alignment horizontal="right" vertical="center"/>
      <protection locked="0"/>
    </xf>
    <xf numFmtId="38" fontId="4" fillId="2" borderId="52" xfId="2" applyNumberFormat="1" applyFont="1" applyFill="1" applyBorder="1" applyAlignment="1" applyProtection="1">
      <alignment horizontal="right" vertical="center"/>
      <protection locked="0"/>
    </xf>
    <xf numFmtId="182" fontId="4" fillId="2" borderId="13" xfId="2" applyNumberFormat="1" applyFont="1" applyFill="1" applyBorder="1" applyAlignment="1" applyProtection="1">
      <alignment horizontal="right" vertical="center"/>
      <protection locked="0"/>
    </xf>
    <xf numFmtId="182" fontId="4" fillId="2" borderId="42" xfId="2" applyNumberFormat="1" applyFont="1" applyFill="1" applyBorder="1" applyAlignment="1" applyProtection="1">
      <alignment horizontal="right" vertical="center"/>
      <protection locked="0"/>
    </xf>
    <xf numFmtId="181" fontId="4" fillId="0" borderId="0" xfId="0" applyNumberFormat="1" applyFont="1" applyAlignment="1">
      <alignment horizontal="left" vertical="center"/>
    </xf>
    <xf numFmtId="0" fontId="4" fillId="0" borderId="0" xfId="0" applyFont="1" applyAlignment="1">
      <alignment horizontal="left" vertical="center"/>
    </xf>
    <xf numFmtId="0" fontId="4" fillId="0" borderId="4" xfId="13" applyFont="1" applyBorder="1">
      <alignment vertical="center"/>
    </xf>
    <xf numFmtId="0" fontId="4" fillId="0" borderId="5" xfId="13" applyFont="1" applyBorder="1">
      <alignment vertical="center"/>
    </xf>
    <xf numFmtId="0" fontId="4" fillId="0" borderId="6" xfId="13" applyFont="1" applyBorder="1">
      <alignment vertical="center"/>
    </xf>
    <xf numFmtId="49" fontId="4" fillId="2" borderId="37" xfId="19" applyNumberFormat="1" applyFont="1" applyFill="1" applyBorder="1" applyAlignment="1" applyProtection="1">
      <alignment horizontal="center" vertical="center"/>
      <protection locked="0"/>
    </xf>
    <xf numFmtId="38" fontId="4" fillId="2" borderId="38" xfId="19" applyFont="1" applyFill="1" applyBorder="1" applyAlignment="1" applyProtection="1">
      <alignment horizontal="center" vertical="center"/>
      <protection locked="0"/>
    </xf>
    <xf numFmtId="38" fontId="4" fillId="2" borderId="25" xfId="19" applyFont="1" applyFill="1" applyBorder="1" applyAlignment="1" applyProtection="1">
      <alignment horizontal="center" vertical="center"/>
      <protection locked="0"/>
    </xf>
    <xf numFmtId="38" fontId="4" fillId="2" borderId="34" xfId="19" applyFont="1" applyFill="1" applyBorder="1" applyAlignment="1" applyProtection="1">
      <alignment horizontal="center" vertical="center"/>
      <protection locked="0"/>
    </xf>
    <xf numFmtId="38" fontId="4" fillId="2" borderId="35" xfId="19" applyFont="1" applyFill="1" applyBorder="1" applyAlignment="1" applyProtection="1">
      <alignment horizontal="center" vertical="center"/>
      <protection locked="0"/>
    </xf>
    <xf numFmtId="38" fontId="4" fillId="2" borderId="33" xfId="19" applyFont="1" applyFill="1" applyBorder="1" applyAlignment="1" applyProtection="1">
      <alignment horizontal="center" vertical="center"/>
      <protection locked="0"/>
    </xf>
    <xf numFmtId="182" fontId="4" fillId="0" borderId="37" xfId="2" applyNumberFormat="1" applyFont="1" applyBorder="1" applyAlignment="1">
      <alignment horizontal="center" vertical="center"/>
    </xf>
    <xf numFmtId="182" fontId="4" fillId="0" borderId="18" xfId="2" applyNumberFormat="1" applyFont="1" applyBorder="1" applyAlignment="1">
      <alignment horizontal="center" vertical="center"/>
    </xf>
    <xf numFmtId="182" fontId="4" fillId="0" borderId="38" xfId="2" applyNumberFormat="1" applyFont="1" applyBorder="1" applyAlignment="1">
      <alignment horizontal="center" vertical="center"/>
    </xf>
    <xf numFmtId="182" fontId="4" fillId="0" borderId="35" xfId="2" applyNumberFormat="1" applyFont="1" applyBorder="1" applyAlignment="1">
      <alignment horizontal="center" vertical="center"/>
    </xf>
    <xf numFmtId="49" fontId="4" fillId="2" borderId="37" xfId="13" applyNumberFormat="1" applyFont="1" applyFill="1" applyBorder="1" applyAlignment="1" applyProtection="1">
      <alignment horizontal="left" vertical="center"/>
      <protection locked="0"/>
    </xf>
    <xf numFmtId="0" fontId="4" fillId="2" borderId="38" xfId="13" applyFont="1" applyFill="1" applyBorder="1" applyAlignment="1" applyProtection="1">
      <alignment horizontal="left" vertical="center"/>
      <protection locked="0"/>
    </xf>
    <xf numFmtId="49" fontId="4" fillId="2" borderId="8" xfId="13" applyNumberFormat="1" applyFont="1" applyFill="1" applyBorder="1" applyAlignment="1" applyProtection="1">
      <alignment horizontal="center" vertical="center"/>
      <protection locked="0"/>
    </xf>
    <xf numFmtId="0" fontId="4" fillId="2" borderId="10" xfId="13"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0" borderId="25" xfId="0" applyNumberFormat="1"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38"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9" xfId="13" applyFont="1" applyBorder="1" applyAlignment="1">
      <alignment horizontal="left" vertical="top"/>
    </xf>
    <xf numFmtId="0" fontId="4" fillId="0" borderId="30" xfId="13" applyFont="1" applyBorder="1" applyAlignment="1">
      <alignment horizontal="left" vertical="top"/>
    </xf>
    <xf numFmtId="0" fontId="4" fillId="0" borderId="36" xfId="13" applyFont="1" applyBorder="1" applyAlignment="1">
      <alignment horizontal="left" vertical="top"/>
    </xf>
    <xf numFmtId="0" fontId="4" fillId="0" borderId="33" xfId="13" applyFont="1" applyBorder="1" applyAlignment="1">
      <alignment horizontal="left" vertical="top"/>
    </xf>
    <xf numFmtId="49" fontId="4" fillId="2" borderId="27" xfId="13" applyNumberFormat="1" applyFont="1" applyFill="1" applyBorder="1" applyAlignment="1" applyProtection="1">
      <alignment horizontal="center" vertical="center"/>
      <protection locked="0"/>
    </xf>
    <xf numFmtId="0" fontId="4" fillId="2" borderId="32" xfId="13" applyFont="1" applyFill="1" applyBorder="1" applyAlignment="1" applyProtection="1">
      <alignment horizontal="center" vertical="center"/>
      <protection locked="0"/>
    </xf>
    <xf numFmtId="14" fontId="4" fillId="2" borderId="9" xfId="0" applyNumberFormat="1" applyFont="1" applyFill="1" applyBorder="1" applyAlignment="1" applyProtection="1">
      <alignment horizontal="left" vertical="center"/>
      <protection locked="0"/>
    </xf>
    <xf numFmtId="14" fontId="4" fillId="2" borderId="11" xfId="0" applyNumberFormat="1" applyFont="1" applyFill="1" applyBorder="1" applyAlignment="1" applyProtection="1">
      <alignment horizontal="left" vertical="center"/>
      <protection locked="0"/>
    </xf>
    <xf numFmtId="0" fontId="4" fillId="0" borderId="27" xfId="0" applyFont="1" applyBorder="1" applyAlignment="1">
      <alignment horizontal="center" vertical="center" textRotation="255"/>
    </xf>
    <xf numFmtId="0" fontId="4" fillId="0" borderId="24" xfId="0" applyFont="1" applyBorder="1" applyAlignment="1">
      <alignment horizontal="center" vertical="center" textRotation="255"/>
    </xf>
    <xf numFmtId="38" fontId="4" fillId="0" borderId="28" xfId="2" applyNumberFormat="1" applyFont="1" applyBorder="1" applyAlignment="1">
      <alignment horizontal="center" vertical="center"/>
    </xf>
    <xf numFmtId="38" fontId="4" fillId="0" borderId="25" xfId="2" applyNumberFormat="1" applyFont="1" applyBorder="1" applyAlignment="1">
      <alignment horizontal="center" vertical="center"/>
    </xf>
    <xf numFmtId="49" fontId="4" fillId="2" borderId="30" xfId="13" applyNumberFormat="1" applyFont="1" applyFill="1" applyBorder="1" applyAlignment="1" applyProtection="1">
      <alignment horizontal="left" vertical="center"/>
      <protection locked="0"/>
    </xf>
    <xf numFmtId="49" fontId="4" fillId="2" borderId="34" xfId="13" applyNumberFormat="1" applyFont="1" applyFill="1" applyBorder="1" applyAlignment="1" applyProtection="1">
      <alignment horizontal="left" vertical="center"/>
      <protection locked="0"/>
    </xf>
    <xf numFmtId="49" fontId="4" fillId="2" borderId="33" xfId="13" applyNumberFormat="1" applyFont="1" applyFill="1" applyBorder="1" applyAlignment="1" applyProtection="1">
      <alignment horizontal="left" vertical="center"/>
      <protection locked="0"/>
    </xf>
    <xf numFmtId="177" fontId="4" fillId="3" borderId="12"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177" fontId="4" fillId="3" borderId="42" xfId="0" applyNumberFormat="1" applyFont="1" applyFill="1" applyBorder="1" applyAlignment="1">
      <alignment horizontal="center" vertical="center"/>
    </xf>
    <xf numFmtId="38" fontId="4" fillId="3" borderId="27" xfId="0" applyNumberFormat="1" applyFont="1" applyFill="1" applyBorder="1" applyAlignment="1">
      <alignment horizontal="left" vertical="center"/>
    </xf>
    <xf numFmtId="0" fontId="4" fillId="3" borderId="27" xfId="0" applyFont="1" applyFill="1" applyBorder="1" applyAlignment="1">
      <alignment horizontal="left" vertical="center"/>
    </xf>
    <xf numFmtId="49" fontId="4" fillId="3" borderId="27" xfId="13"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4" fontId="4" fillId="2" borderId="28" xfId="0" applyNumberFormat="1" applyFont="1" applyFill="1" applyBorder="1" applyAlignment="1" applyProtection="1">
      <alignment horizontal="left" vertical="center"/>
      <protection locked="0"/>
    </xf>
    <xf numFmtId="177" fontId="4" fillId="2" borderId="29" xfId="0" applyNumberFormat="1" applyFont="1" applyFill="1" applyBorder="1" applyAlignment="1" applyProtection="1">
      <alignment horizontal="left" vertical="center"/>
      <protection locked="0"/>
    </xf>
    <xf numFmtId="177" fontId="4" fillId="2" borderId="40" xfId="0" applyNumberFormat="1" applyFont="1" applyFill="1" applyBorder="1" applyAlignment="1" applyProtection="1">
      <alignment horizontal="left" vertical="center"/>
      <protection locked="0"/>
    </xf>
    <xf numFmtId="177" fontId="4" fillId="2" borderId="25" xfId="0" applyNumberFormat="1" applyFont="1" applyFill="1" applyBorder="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177" fontId="4" fillId="2" borderId="23" xfId="0" applyNumberFormat="1" applyFont="1" applyFill="1" applyBorder="1" applyAlignment="1" applyProtection="1">
      <alignment horizontal="left" vertical="center"/>
      <protection locked="0"/>
    </xf>
    <xf numFmtId="177" fontId="4" fillId="2" borderId="35" xfId="0" applyNumberFormat="1" applyFont="1" applyFill="1" applyBorder="1" applyAlignment="1" applyProtection="1">
      <alignment horizontal="left" vertical="center"/>
      <protection locked="0"/>
    </xf>
    <xf numFmtId="177" fontId="4" fillId="2" borderId="36" xfId="0" applyNumberFormat="1" applyFont="1" applyFill="1" applyBorder="1" applyAlignment="1" applyProtection="1">
      <alignment horizontal="left" vertical="center"/>
      <protection locked="0"/>
    </xf>
    <xf numFmtId="177" fontId="4" fillId="2" borderId="41" xfId="0" applyNumberFormat="1" applyFont="1" applyFill="1" applyBorder="1" applyAlignment="1" applyProtection="1">
      <alignment horizontal="left" vertical="center"/>
      <protection locked="0"/>
    </xf>
    <xf numFmtId="0" fontId="19" fillId="0" borderId="0" xfId="0" applyFont="1" applyAlignment="1">
      <alignment vertical="center" wrapText="1"/>
    </xf>
    <xf numFmtId="0" fontId="14" fillId="0" borderId="0" xfId="0" applyFo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78" fontId="4" fillId="2" borderId="10" xfId="13" applyNumberFormat="1" applyFont="1" applyFill="1" applyBorder="1" applyAlignment="1" applyProtection="1">
      <alignment horizontal="center" vertical="center"/>
      <protection locked="0"/>
    </xf>
    <xf numFmtId="38" fontId="4" fillId="0" borderId="28" xfId="0" applyNumberFormat="1"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49" fontId="4" fillId="2" borderId="10" xfId="0" applyNumberFormat="1" applyFont="1" applyFill="1" applyBorder="1" applyAlignment="1" applyProtection="1">
      <alignment horizontal="left" vertical="center"/>
      <protection locked="0"/>
    </xf>
    <xf numFmtId="0" fontId="4" fillId="0" borderId="27"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35" xfId="13" applyFont="1" applyBorder="1">
      <alignment vertical="center"/>
    </xf>
    <xf numFmtId="0" fontId="4" fillId="0" borderId="36" xfId="13" applyFont="1" applyBorder="1">
      <alignment vertical="center"/>
    </xf>
    <xf numFmtId="0" fontId="4" fillId="0" borderId="33" xfId="13" applyFont="1" applyBorder="1">
      <alignment vertical="center"/>
    </xf>
    <xf numFmtId="38" fontId="4" fillId="0" borderId="35" xfId="0" applyNumberFormat="1"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49" fontId="4" fillId="2" borderId="28" xfId="0" applyNumberFormat="1"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0" borderId="27" xfId="13" applyFont="1" applyBorder="1" applyAlignment="1">
      <alignment horizontal="center" vertical="center" textRotation="255" wrapText="1"/>
    </xf>
    <xf numFmtId="0" fontId="4" fillId="0" borderId="32" xfId="13" applyFont="1" applyBorder="1" applyAlignment="1">
      <alignment horizontal="center" vertical="center" textRotation="255" wrapText="1"/>
    </xf>
    <xf numFmtId="49" fontId="4" fillId="0" borderId="8" xfId="13" applyNumberFormat="1" applyFont="1" applyBorder="1">
      <alignment vertical="center"/>
    </xf>
    <xf numFmtId="179" fontId="7" fillId="0" borderId="0" xfId="2" applyNumberFormat="1" applyFont="1" applyAlignment="1">
      <alignment horizontal="right" vertical="top"/>
    </xf>
    <xf numFmtId="14" fontId="4" fillId="2" borderId="37" xfId="0" applyNumberFormat="1" applyFont="1" applyFill="1" applyBorder="1" applyAlignment="1" applyProtection="1">
      <alignment horizontal="left" vertical="center"/>
      <protection locked="0"/>
    </xf>
    <xf numFmtId="177" fontId="4" fillId="2" borderId="18" xfId="0" applyNumberFormat="1" applyFont="1" applyFill="1" applyBorder="1" applyAlignment="1" applyProtection="1">
      <alignment horizontal="left" vertical="center"/>
      <protection locked="0"/>
    </xf>
    <xf numFmtId="177" fontId="4" fillId="2" borderId="20" xfId="0" applyNumberFormat="1" applyFont="1" applyFill="1" applyBorder="1" applyAlignment="1" applyProtection="1">
      <alignment horizontal="left" vertical="center"/>
      <protection locked="0"/>
    </xf>
    <xf numFmtId="182" fontId="4" fillId="3" borderId="28" xfId="0" applyNumberFormat="1" applyFont="1" applyFill="1" applyBorder="1" applyAlignment="1">
      <alignment horizontal="center" vertical="top"/>
    </xf>
    <xf numFmtId="182" fontId="4" fillId="3" borderId="29" xfId="0" applyNumberFormat="1" applyFont="1" applyFill="1" applyBorder="1" applyAlignment="1">
      <alignment horizontal="center" vertical="top"/>
    </xf>
    <xf numFmtId="182" fontId="4" fillId="3" borderId="40" xfId="0" applyNumberFormat="1" applyFont="1" applyFill="1" applyBorder="1" applyAlignment="1">
      <alignment horizontal="center" vertical="top"/>
    </xf>
    <xf numFmtId="182" fontId="4" fillId="3" borderId="25" xfId="0" applyNumberFormat="1" applyFont="1" applyFill="1" applyBorder="1" applyAlignment="1">
      <alignment horizontal="center" vertical="top"/>
    </xf>
    <xf numFmtId="182" fontId="4" fillId="3" borderId="0" xfId="0" applyNumberFormat="1" applyFont="1" applyFill="1" applyAlignment="1">
      <alignment horizontal="center" vertical="top"/>
    </xf>
    <xf numFmtId="182" fontId="4" fillId="3" borderId="23" xfId="0" applyNumberFormat="1" applyFont="1" applyFill="1" applyBorder="1" applyAlignment="1">
      <alignment horizontal="center" vertical="top"/>
    </xf>
    <xf numFmtId="182" fontId="4" fillId="3" borderId="35" xfId="0" applyNumberFormat="1" applyFont="1" applyFill="1" applyBorder="1" applyAlignment="1">
      <alignment horizontal="center" vertical="top"/>
    </xf>
    <xf numFmtId="182" fontId="4" fillId="3" borderId="36" xfId="0" applyNumberFormat="1" applyFont="1" applyFill="1" applyBorder="1" applyAlignment="1">
      <alignment horizontal="center" vertical="top"/>
    </xf>
    <xf numFmtId="182" fontId="4" fillId="3" borderId="41" xfId="0" applyNumberFormat="1" applyFont="1" applyFill="1" applyBorder="1" applyAlignment="1">
      <alignment horizontal="center" vertical="top"/>
    </xf>
    <xf numFmtId="0" fontId="4" fillId="0" borderId="28" xfId="13" applyFont="1" applyBorder="1">
      <alignment vertical="center"/>
    </xf>
    <xf numFmtId="0" fontId="4" fillId="0" borderId="29" xfId="13" applyFont="1" applyBorder="1">
      <alignment vertical="center"/>
    </xf>
    <xf numFmtId="0" fontId="4" fillId="0" borderId="30" xfId="13" applyFont="1" applyBorder="1">
      <alignment vertical="center"/>
    </xf>
    <xf numFmtId="0" fontId="4" fillId="4" borderId="25" xfId="13" applyFont="1" applyFill="1" applyBorder="1" applyAlignment="1">
      <alignment horizontal="right" vertical="center"/>
    </xf>
    <xf numFmtId="0" fontId="4" fillId="4" borderId="34" xfId="13" applyFont="1" applyFill="1" applyBorder="1" applyAlignment="1">
      <alignment horizontal="right" vertical="center"/>
    </xf>
    <xf numFmtId="38" fontId="4" fillId="3" borderId="25" xfId="2" applyNumberFormat="1" applyFont="1" applyFill="1" applyBorder="1" applyAlignment="1">
      <alignment horizontal="center" vertical="center"/>
    </xf>
    <xf numFmtId="182" fontId="4" fillId="3" borderId="0" xfId="2" applyNumberFormat="1" applyFont="1" applyFill="1" applyAlignment="1">
      <alignment horizontal="center" vertical="center"/>
    </xf>
    <xf numFmtId="182" fontId="4" fillId="3" borderId="34" xfId="2" applyNumberFormat="1" applyFont="1" applyFill="1" applyBorder="1" applyAlignment="1">
      <alignment horizontal="center" vertical="center"/>
    </xf>
    <xf numFmtId="0" fontId="4" fillId="3" borderId="25" xfId="13" applyFont="1" applyFill="1" applyBorder="1" applyAlignment="1">
      <alignment horizontal="left" vertical="center"/>
    </xf>
    <xf numFmtId="0" fontId="4" fillId="3" borderId="34" xfId="13" applyFont="1" applyFill="1" applyBorder="1" applyAlignment="1">
      <alignment horizontal="left" vertical="center"/>
    </xf>
    <xf numFmtId="0" fontId="4" fillId="0" borderId="0" xfId="3" applyFont="1" applyAlignment="1">
      <alignment horizontal="right" vertical="top"/>
    </xf>
    <xf numFmtId="0" fontId="19" fillId="0" borderId="0" xfId="0" applyFont="1" applyAlignment="1">
      <alignment vertical="top"/>
    </xf>
    <xf numFmtId="0" fontId="14" fillId="0" borderId="0" xfId="0" applyFont="1" applyAlignment="1">
      <alignment vertical="top"/>
    </xf>
  </cellXfs>
  <cellStyles count="20">
    <cellStyle name="ハイパーリンク" xfId="1" builtinId="8"/>
    <cellStyle name="ハイパーリンク 2" xfId="16"/>
    <cellStyle name="桁区切り" xfId="19" builtinId="6"/>
    <cellStyle name="桁区切り 2" xfId="5"/>
    <cellStyle name="桁区切り 2 2" xfId="14"/>
    <cellStyle name="桁区切り 3" xfId="8"/>
    <cellStyle name="桁区切り 4" xfId="17"/>
    <cellStyle name="桁区切り 5" xfId="18"/>
    <cellStyle name="通貨 2" xfId="10"/>
    <cellStyle name="標準" xfId="0" builtinId="0"/>
    <cellStyle name="標準 2" xfId="11"/>
    <cellStyle name="標準 3 3" xfId="4"/>
    <cellStyle name="標準 4" xfId="9"/>
    <cellStyle name="標準 5" xfId="3"/>
    <cellStyle name="標準 5 2" xfId="2"/>
    <cellStyle name="標準 5 2 2" xfId="7"/>
    <cellStyle name="標準 5 2 2 2" xfId="13"/>
    <cellStyle name="標準 5 2 2 3" xfId="12"/>
    <cellStyle name="標準 8" xfId="15"/>
    <cellStyle name="標準 9" xfId="6"/>
  </cellStyles>
  <dxfs count="4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BFBFBF"/>
      <color rgb="FFCCEDFC"/>
      <color rgb="FF0D0D0D"/>
      <color rgb="FFFFE1FF"/>
      <color rgb="FFFFFF99"/>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323850</xdr:colOff>
      <xdr:row>0</xdr:row>
      <xdr:rowOff>295275</xdr:rowOff>
    </xdr:from>
    <xdr:to>
      <xdr:col>22</xdr:col>
      <xdr:colOff>222250</xdr:colOff>
      <xdr:row>2</xdr:row>
      <xdr:rowOff>244475</xdr:rowOff>
    </xdr:to>
    <xdr:sp macro="" textlink="">
      <xdr:nvSpPr>
        <xdr:cNvPr id="2" name="VerStamp">
          <a:extLst>
            <a:ext uri="{FF2B5EF4-FFF2-40B4-BE49-F238E27FC236}">
              <a16:creationId xmlns:a16="http://schemas.microsoft.com/office/drawing/2014/main" xmlns="" id="{A95BBCB0-9AF2-2D31-BA29-418BE8984957}"/>
            </a:ext>
          </a:extLst>
        </xdr:cNvPr>
        <xdr:cNvSpPr/>
      </xdr:nvSpPr>
      <xdr:spPr>
        <a:xfrm>
          <a:off x="8867775" y="295275"/>
          <a:ext cx="1727200" cy="330200"/>
        </a:xfrm>
        <a:prstGeom prst="roundRect">
          <a:avLst/>
        </a:prstGeom>
        <a:solidFill>
          <a:srgbClr val="4472C4"/>
        </a:solidFill>
        <a:ln>
          <a:solidFill>
            <a:srgbClr val="2F528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15</xdr:col>
      <xdr:colOff>857250</xdr:colOff>
      <xdr:row>4</xdr:row>
      <xdr:rowOff>47625</xdr:rowOff>
    </xdr:from>
    <xdr:to>
      <xdr:col>23</xdr:col>
      <xdr:colOff>221025</xdr:colOff>
      <xdr:row>8</xdr:row>
      <xdr:rowOff>52125</xdr:rowOff>
    </xdr:to>
    <xdr:grpSp>
      <xdr:nvGrpSpPr>
        <xdr:cNvPr id="5" name="全体説明">
          <a:extLst>
            <a:ext uri="{FF2B5EF4-FFF2-40B4-BE49-F238E27FC236}">
              <a16:creationId xmlns:a16="http://schemas.microsoft.com/office/drawing/2014/main" xmlns="" id="{9222040A-8963-9DFC-A184-B5402B68FC32}"/>
            </a:ext>
          </a:extLst>
        </xdr:cNvPr>
        <xdr:cNvGrpSpPr/>
      </xdr:nvGrpSpPr>
      <xdr:grpSpPr>
        <a:xfrm>
          <a:off x="6219825" y="876300"/>
          <a:ext cx="4612050" cy="576000"/>
          <a:chOff x="7286625" y="1209675"/>
          <a:chExt cx="4612050" cy="576000"/>
        </a:xfrm>
      </xdr:grpSpPr>
      <xdr:sp macro="" textlink="">
        <xdr:nvSpPr>
          <xdr:cNvPr id="3" name="Box02">
            <a:extLst>
              <a:ext uri="{FF2B5EF4-FFF2-40B4-BE49-F238E27FC236}">
                <a16:creationId xmlns:a16="http://schemas.microsoft.com/office/drawing/2014/main" xmlns="" id="{53E8C373-87B4-2AB2-6C1E-816FC5AA1550}"/>
              </a:ext>
            </a:extLst>
          </xdr:cNvPr>
          <xdr:cNvSpPr/>
        </xdr:nvSpPr>
        <xdr:spPr>
          <a:xfrm>
            <a:off x="8298675" y="1209675"/>
            <a:ext cx="36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申請上の注意点が書かれていますので
必ずお読みください。</a:t>
            </a:r>
          </a:p>
        </xdr:txBody>
      </xdr:sp>
      <xdr:cxnSp macro="">
        <xdr:nvCxnSpPr>
          <xdr:cNvPr id="4" name="Line02">
            <a:extLst>
              <a:ext uri="{FF2B5EF4-FFF2-40B4-BE49-F238E27FC236}">
                <a16:creationId xmlns:a16="http://schemas.microsoft.com/office/drawing/2014/main" xmlns="" id="{FF839EB8-7052-2670-3620-E2C09D72E57C}"/>
              </a:ext>
            </a:extLst>
          </xdr:cNvPr>
          <xdr:cNvCxnSpPr>
            <a:endCxn id="3" idx="1"/>
          </xdr:cNvCxnSpPr>
        </xdr:nvCxnSpPr>
        <xdr:spPr>
          <a:xfrm>
            <a:off x="7286625" y="1409700"/>
            <a:ext cx="1012050" cy="87975"/>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191950</xdr:colOff>
      <xdr:row>20</xdr:row>
      <xdr:rowOff>191475</xdr:rowOff>
    </xdr:from>
    <xdr:to>
      <xdr:col>24</xdr:col>
      <xdr:colOff>169275</xdr:colOff>
      <xdr:row>21</xdr:row>
      <xdr:rowOff>231825</xdr:rowOff>
    </xdr:to>
    <xdr:grpSp>
      <xdr:nvGrpSpPr>
        <xdr:cNvPr id="8" name="A.所在地">
          <a:extLst>
            <a:ext uri="{FF2B5EF4-FFF2-40B4-BE49-F238E27FC236}">
              <a16:creationId xmlns:a16="http://schemas.microsoft.com/office/drawing/2014/main" xmlns="" id="{F8A9C048-8C4A-3612-7DA0-443342D664D0}"/>
            </a:ext>
          </a:extLst>
        </xdr:cNvPr>
        <xdr:cNvGrpSpPr/>
      </xdr:nvGrpSpPr>
      <xdr:grpSpPr>
        <a:xfrm>
          <a:off x="6440350" y="2696550"/>
          <a:ext cx="4616000" cy="288000"/>
          <a:chOff x="7916725" y="2572725"/>
          <a:chExt cx="4616000" cy="288000"/>
        </a:xfrm>
      </xdr:grpSpPr>
      <xdr:sp macro="" textlink="">
        <xdr:nvSpPr>
          <xdr:cNvPr id="6" name="Box04">
            <a:extLst>
              <a:ext uri="{FF2B5EF4-FFF2-40B4-BE49-F238E27FC236}">
                <a16:creationId xmlns:a16="http://schemas.microsoft.com/office/drawing/2014/main" xmlns="" id="{68F4D0A5-E268-015B-BA95-AA425111FECE}"/>
              </a:ext>
            </a:extLst>
          </xdr:cNvPr>
          <xdr:cNvSpPr/>
        </xdr:nvSpPr>
        <xdr:spPr>
          <a:xfrm>
            <a:off x="8932725" y="2572725"/>
            <a:ext cx="3600000" cy="28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a:t>
            </a:r>
          </a:p>
        </xdr:txBody>
      </xdr:sp>
      <xdr:cxnSp macro="">
        <xdr:nvCxnSpPr>
          <xdr:cNvPr id="7" name="Line04">
            <a:extLst>
              <a:ext uri="{FF2B5EF4-FFF2-40B4-BE49-F238E27FC236}">
                <a16:creationId xmlns:a16="http://schemas.microsoft.com/office/drawing/2014/main" xmlns="" id="{5F398524-F9CA-FA28-D449-F73620D93E8A}"/>
              </a:ext>
            </a:extLst>
          </xdr:cNvPr>
          <xdr:cNvCxnSpPr>
            <a:endCxn id="6" idx="1"/>
          </xdr:cNvCxnSpPr>
        </xdr:nvCxnSpPr>
        <xdr:spPr>
          <a:xfrm flipV="1">
            <a:off x="7916725" y="2716725"/>
            <a:ext cx="1016000"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258625</xdr:colOff>
      <xdr:row>24</xdr:row>
      <xdr:rowOff>11475</xdr:rowOff>
    </xdr:from>
    <xdr:to>
      <xdr:col>24</xdr:col>
      <xdr:colOff>235950</xdr:colOff>
      <xdr:row>26</xdr:row>
      <xdr:rowOff>236175</xdr:rowOff>
    </xdr:to>
    <xdr:grpSp>
      <xdr:nvGrpSpPr>
        <xdr:cNvPr id="11" name="A.商号又は名称">
          <a:extLst>
            <a:ext uri="{FF2B5EF4-FFF2-40B4-BE49-F238E27FC236}">
              <a16:creationId xmlns:a16="http://schemas.microsoft.com/office/drawing/2014/main" xmlns="" id="{2AF15241-94E5-4699-5961-8FEE8FD51627}"/>
            </a:ext>
          </a:extLst>
        </xdr:cNvPr>
        <xdr:cNvGrpSpPr/>
      </xdr:nvGrpSpPr>
      <xdr:grpSpPr>
        <a:xfrm>
          <a:off x="6507025" y="3507150"/>
          <a:ext cx="4616000" cy="720000"/>
          <a:chOff x="7916725" y="3383325"/>
          <a:chExt cx="4616000" cy="720000"/>
        </a:xfrm>
      </xdr:grpSpPr>
      <xdr:sp macro="" textlink="">
        <xdr:nvSpPr>
          <xdr:cNvPr id="9" name="Box06">
            <a:extLst>
              <a:ext uri="{FF2B5EF4-FFF2-40B4-BE49-F238E27FC236}">
                <a16:creationId xmlns:a16="http://schemas.microsoft.com/office/drawing/2014/main" xmlns="" id="{4A45A420-90F2-8324-D6B4-39CF025D2005}"/>
              </a:ext>
            </a:extLst>
          </xdr:cNvPr>
          <xdr:cNvSpPr/>
        </xdr:nvSpPr>
        <xdr:spPr>
          <a:xfrm>
            <a:off x="8932725" y="3383325"/>
            <a:ext cx="3600000" cy="720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省略せずに「株式会社」・「有限会社」とお書きください。
会社名と「株式会社」・「有限会社」にスペースは入れないでください。</a:t>
            </a:r>
          </a:p>
        </xdr:txBody>
      </xdr:sp>
      <xdr:cxnSp macro="">
        <xdr:nvCxnSpPr>
          <xdr:cNvPr id="10" name="Line06">
            <a:extLst>
              <a:ext uri="{FF2B5EF4-FFF2-40B4-BE49-F238E27FC236}">
                <a16:creationId xmlns:a16="http://schemas.microsoft.com/office/drawing/2014/main" xmlns="" id="{C7886504-6E91-0D33-5CD0-FBE60E98EC20}"/>
              </a:ext>
            </a:extLst>
          </xdr:cNvPr>
          <xdr:cNvCxnSpPr>
            <a:endCxn id="9" idx="1"/>
          </xdr:cNvCxnSpPr>
        </xdr:nvCxnSpPr>
        <xdr:spPr>
          <a:xfrm flipV="1">
            <a:off x="7916725" y="3743325"/>
            <a:ext cx="1016000"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266700</xdr:colOff>
      <xdr:row>37</xdr:row>
      <xdr:rowOff>135300</xdr:rowOff>
    </xdr:from>
    <xdr:to>
      <xdr:col>22</xdr:col>
      <xdr:colOff>38100</xdr:colOff>
      <xdr:row>39</xdr:row>
      <xdr:rowOff>216000</xdr:rowOff>
    </xdr:to>
    <xdr:grpSp>
      <xdr:nvGrpSpPr>
        <xdr:cNvPr id="14" name="A.登記上の所在地">
          <a:extLst>
            <a:ext uri="{FF2B5EF4-FFF2-40B4-BE49-F238E27FC236}">
              <a16:creationId xmlns:a16="http://schemas.microsoft.com/office/drawing/2014/main" xmlns="" id="{AF6CD786-5CAF-DA0B-A0FF-D7EF089A4F1E}"/>
            </a:ext>
          </a:extLst>
        </xdr:cNvPr>
        <xdr:cNvGrpSpPr/>
      </xdr:nvGrpSpPr>
      <xdr:grpSpPr>
        <a:xfrm>
          <a:off x="4476750" y="6850425"/>
          <a:ext cx="5934075" cy="576000"/>
          <a:chOff x="3322240" y="6850425"/>
          <a:chExt cx="7360235" cy="576000"/>
        </a:xfrm>
      </xdr:grpSpPr>
      <xdr:sp macro="" textlink="">
        <xdr:nvSpPr>
          <xdr:cNvPr id="12" name="Box13">
            <a:extLst>
              <a:ext uri="{FF2B5EF4-FFF2-40B4-BE49-F238E27FC236}">
                <a16:creationId xmlns:a16="http://schemas.microsoft.com/office/drawing/2014/main" xmlns="" id="{9D4CDCE1-AC45-75B4-BA61-478A75157E15}"/>
              </a:ext>
            </a:extLst>
          </xdr:cNvPr>
          <xdr:cNvSpPr/>
        </xdr:nvSpPr>
        <xdr:spPr>
          <a:xfrm>
            <a:off x="5282475" y="6850425"/>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登記上の所在地が「一致する」を選択した場合は、
（</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）の所在地には必ず「登記簿上の所在地」をご記入ください。</a:t>
            </a:r>
          </a:p>
        </xdr:txBody>
      </xdr:sp>
      <xdr:cxnSp macro="">
        <xdr:nvCxnSpPr>
          <xdr:cNvPr id="13" name="Line13">
            <a:extLst>
              <a:ext uri="{FF2B5EF4-FFF2-40B4-BE49-F238E27FC236}">
                <a16:creationId xmlns:a16="http://schemas.microsoft.com/office/drawing/2014/main" xmlns="" id="{0453D9CD-3CC4-8999-2116-3200BEDD0EC7}"/>
              </a:ext>
            </a:extLst>
          </xdr:cNvPr>
          <xdr:cNvCxnSpPr>
            <a:endCxn id="12" idx="1"/>
          </xdr:cNvCxnSpPr>
        </xdr:nvCxnSpPr>
        <xdr:spPr>
          <a:xfrm flipV="1">
            <a:off x="3322240" y="7138425"/>
            <a:ext cx="1960235" cy="20535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56425</xdr:colOff>
      <xdr:row>42</xdr:row>
      <xdr:rowOff>195375</xdr:rowOff>
    </xdr:from>
    <xdr:to>
      <xdr:col>19</xdr:col>
      <xdr:colOff>171450</xdr:colOff>
      <xdr:row>62</xdr:row>
      <xdr:rowOff>63500</xdr:rowOff>
    </xdr:to>
    <xdr:grpSp>
      <xdr:nvGrpSpPr>
        <xdr:cNvPr id="17" name="B.入札・契約権限の委任">
          <a:extLst>
            <a:ext uri="{FF2B5EF4-FFF2-40B4-BE49-F238E27FC236}">
              <a16:creationId xmlns:a16="http://schemas.microsoft.com/office/drawing/2014/main" xmlns="" id="{3DF84C4A-5428-F3DE-1C40-813E7150BA9B}"/>
            </a:ext>
          </a:extLst>
        </xdr:cNvPr>
        <xdr:cNvGrpSpPr/>
      </xdr:nvGrpSpPr>
      <xdr:grpSpPr>
        <a:xfrm>
          <a:off x="4266475" y="8101125"/>
          <a:ext cx="4448900" cy="963500"/>
          <a:chOff x="4266475" y="8101125"/>
          <a:chExt cx="6416000" cy="963500"/>
        </a:xfrm>
      </xdr:grpSpPr>
      <xdr:sp macro="" textlink="">
        <xdr:nvSpPr>
          <xdr:cNvPr id="15" name="Box14">
            <a:extLst>
              <a:ext uri="{FF2B5EF4-FFF2-40B4-BE49-F238E27FC236}">
                <a16:creationId xmlns:a16="http://schemas.microsoft.com/office/drawing/2014/main" xmlns="" id="{022EC220-9F61-628C-6293-6F9B4CBF53ED}"/>
              </a:ext>
            </a:extLst>
          </xdr:cNvPr>
          <xdr:cNvSpPr/>
        </xdr:nvSpPr>
        <xdr:spPr>
          <a:xfrm>
            <a:off x="5282475" y="8101125"/>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4">
            <a:extLst>
              <a:ext uri="{FF2B5EF4-FFF2-40B4-BE49-F238E27FC236}">
                <a16:creationId xmlns:a16="http://schemas.microsoft.com/office/drawing/2014/main" xmlns="" id="{6EC8EDA3-909E-CAE3-DD4F-B6ADBB87AEBE}"/>
              </a:ext>
            </a:extLst>
          </xdr:cNvPr>
          <xdr:cNvCxnSpPr>
            <a:endCxn id="15" idx="1"/>
          </xdr:cNvCxnSpPr>
        </xdr:nvCxnSpPr>
        <xdr:spPr>
          <a:xfrm flipV="1">
            <a:off x="4266475" y="8389125"/>
            <a:ext cx="1016000"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428625</xdr:colOff>
      <xdr:row>73</xdr:row>
      <xdr:rowOff>373425</xdr:rowOff>
    </xdr:from>
    <xdr:to>
      <xdr:col>24</xdr:col>
      <xdr:colOff>388350</xdr:colOff>
      <xdr:row>75</xdr:row>
      <xdr:rowOff>301725</xdr:rowOff>
    </xdr:to>
    <xdr:grpSp>
      <xdr:nvGrpSpPr>
        <xdr:cNvPr id="20" name="B.商号又は名称">
          <a:extLst>
            <a:ext uri="{FF2B5EF4-FFF2-40B4-BE49-F238E27FC236}">
              <a16:creationId xmlns:a16="http://schemas.microsoft.com/office/drawing/2014/main" xmlns="" id="{1346365C-2573-B29E-3BF1-BD03A7350EE1}"/>
            </a:ext>
          </a:extLst>
        </xdr:cNvPr>
        <xdr:cNvGrpSpPr/>
      </xdr:nvGrpSpPr>
      <xdr:grpSpPr>
        <a:xfrm>
          <a:off x="6677025" y="11108100"/>
          <a:ext cx="4598400" cy="576000"/>
          <a:chOff x="7934325" y="10774725"/>
          <a:chExt cx="4598400" cy="576000"/>
        </a:xfrm>
      </xdr:grpSpPr>
      <xdr:sp macro="" textlink="">
        <xdr:nvSpPr>
          <xdr:cNvPr id="18" name="Box18">
            <a:extLst>
              <a:ext uri="{FF2B5EF4-FFF2-40B4-BE49-F238E27FC236}">
                <a16:creationId xmlns:a16="http://schemas.microsoft.com/office/drawing/2014/main" xmlns="" id="{BA139BA7-4E43-6BE7-81FF-74FFB8D4C72D}"/>
              </a:ext>
            </a:extLst>
          </xdr:cNvPr>
          <xdr:cNvSpPr/>
        </xdr:nvSpPr>
        <xdr:spPr>
          <a:xfrm>
            <a:off x="8932725" y="10774725"/>
            <a:ext cx="36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18">
            <a:extLst>
              <a:ext uri="{FF2B5EF4-FFF2-40B4-BE49-F238E27FC236}">
                <a16:creationId xmlns:a16="http://schemas.microsoft.com/office/drawing/2014/main" xmlns="" id="{F0195D45-EBDC-E7DE-0E07-870D801B01A1}"/>
              </a:ext>
            </a:extLst>
          </xdr:cNvPr>
          <xdr:cNvCxnSpPr>
            <a:endCxn id="18" idx="1"/>
          </xdr:cNvCxnSpPr>
        </xdr:nvCxnSpPr>
        <xdr:spPr>
          <a:xfrm>
            <a:off x="7934325" y="10982325"/>
            <a:ext cx="998400" cy="804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182200</xdr:colOff>
      <xdr:row>89</xdr:row>
      <xdr:rowOff>116250</xdr:rowOff>
    </xdr:from>
    <xdr:to>
      <xdr:col>17</xdr:col>
      <xdr:colOff>1378500</xdr:colOff>
      <xdr:row>109</xdr:row>
      <xdr:rowOff>54076</xdr:rowOff>
    </xdr:to>
    <xdr:grpSp>
      <xdr:nvGrpSpPr>
        <xdr:cNvPr id="23" name="C.">
          <a:extLst>
            <a:ext uri="{FF2B5EF4-FFF2-40B4-BE49-F238E27FC236}">
              <a16:creationId xmlns:a16="http://schemas.microsoft.com/office/drawing/2014/main" xmlns="" id="{7764DFBC-76E6-991C-BA6D-5946A32B4D0E}"/>
            </a:ext>
          </a:extLst>
        </xdr:cNvPr>
        <xdr:cNvGrpSpPr/>
      </xdr:nvGrpSpPr>
      <xdr:grpSpPr>
        <a:xfrm>
          <a:off x="1715725" y="15060975"/>
          <a:ext cx="6416000" cy="576001"/>
          <a:chOff x="1715725" y="14975250"/>
          <a:chExt cx="6416000" cy="576001"/>
        </a:xfrm>
      </xdr:grpSpPr>
      <xdr:sp macro="" textlink="">
        <xdr:nvSpPr>
          <xdr:cNvPr id="21" name="Box25">
            <a:extLst>
              <a:ext uri="{FF2B5EF4-FFF2-40B4-BE49-F238E27FC236}">
                <a16:creationId xmlns:a16="http://schemas.microsoft.com/office/drawing/2014/main" xmlns="" id="{3C4EBA1E-D4BA-2185-FA8E-0F2313A2D538}"/>
              </a:ext>
            </a:extLst>
          </xdr:cNvPr>
          <xdr:cNvSpPr/>
        </xdr:nvSpPr>
        <xdr:spPr>
          <a:xfrm>
            <a:off x="2731725" y="14975250"/>
            <a:ext cx="5400000" cy="576001"/>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22" name="Line25">
            <a:extLst>
              <a:ext uri="{FF2B5EF4-FFF2-40B4-BE49-F238E27FC236}">
                <a16:creationId xmlns:a16="http://schemas.microsoft.com/office/drawing/2014/main" xmlns="" id="{7DBA5647-FC1D-DB81-8426-D0DE10CA2103}"/>
              </a:ext>
            </a:extLst>
          </xdr:cNvPr>
          <xdr:cNvCxnSpPr>
            <a:endCxn id="21" idx="1"/>
          </xdr:cNvCxnSpPr>
        </xdr:nvCxnSpPr>
        <xdr:spPr>
          <a:xfrm flipV="1">
            <a:off x="1715725" y="15263251"/>
            <a:ext cx="1016000" cy="13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21250</xdr:colOff>
      <xdr:row>124</xdr:row>
      <xdr:rowOff>195376</xdr:rowOff>
    </xdr:from>
    <xdr:to>
      <xdr:col>21</xdr:col>
      <xdr:colOff>407925</xdr:colOff>
      <xdr:row>148</xdr:row>
      <xdr:rowOff>63500</xdr:rowOff>
    </xdr:to>
    <xdr:grpSp>
      <xdr:nvGrpSpPr>
        <xdr:cNvPr id="26" name="D.代理申請">
          <a:extLst>
            <a:ext uri="{FF2B5EF4-FFF2-40B4-BE49-F238E27FC236}">
              <a16:creationId xmlns:a16="http://schemas.microsoft.com/office/drawing/2014/main" xmlns="" id="{95141969-CA2D-3DCE-C9F5-2B58D73C0E6A}"/>
            </a:ext>
          </a:extLst>
        </xdr:cNvPr>
        <xdr:cNvGrpSpPr/>
      </xdr:nvGrpSpPr>
      <xdr:grpSpPr>
        <a:xfrm>
          <a:off x="3726475" y="19531126"/>
          <a:ext cx="6416000" cy="963499"/>
          <a:chOff x="3726475" y="19531126"/>
          <a:chExt cx="6416000" cy="963499"/>
        </a:xfrm>
      </xdr:grpSpPr>
      <xdr:sp macro="" textlink="">
        <xdr:nvSpPr>
          <xdr:cNvPr id="24" name="Box32">
            <a:extLst>
              <a:ext uri="{FF2B5EF4-FFF2-40B4-BE49-F238E27FC236}">
                <a16:creationId xmlns:a16="http://schemas.microsoft.com/office/drawing/2014/main" xmlns="" id="{3B0716F9-BD41-A23A-4AD3-219E02B3D3C0}"/>
              </a:ext>
            </a:extLst>
          </xdr:cNvPr>
          <xdr:cNvSpPr/>
        </xdr:nvSpPr>
        <xdr:spPr>
          <a:xfrm>
            <a:off x="4742475" y="19531126"/>
            <a:ext cx="540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5" name="Line32">
            <a:extLst>
              <a:ext uri="{FF2B5EF4-FFF2-40B4-BE49-F238E27FC236}">
                <a16:creationId xmlns:a16="http://schemas.microsoft.com/office/drawing/2014/main" xmlns="" id="{207D46C2-6368-B978-B48E-929BD6C953FC}"/>
              </a:ext>
            </a:extLst>
          </xdr:cNvPr>
          <xdr:cNvCxnSpPr>
            <a:endCxn id="24" idx="1"/>
          </xdr:cNvCxnSpPr>
        </xdr:nvCxnSpPr>
        <xdr:spPr>
          <a:xfrm flipV="1">
            <a:off x="3726475" y="19819126"/>
            <a:ext cx="1016000"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X234"/>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875" style="9" hidden="1" customWidth="1"/>
    <col min="2" max="3" width="1.625" style="9" customWidth="1"/>
    <col min="4" max="4" width="5" style="9" customWidth="1"/>
    <col min="5" max="5" width="5.25" style="9" customWidth="1"/>
    <col min="6" max="6" width="6.625" style="9" customWidth="1"/>
    <col min="7" max="7" width="3.125" style="9" customWidth="1"/>
    <col min="8" max="8" width="7.875" style="9" customWidth="1"/>
    <col min="9" max="9" width="1.625" style="9" customWidth="1"/>
    <col min="10" max="10" width="7.875" style="9" customWidth="1"/>
    <col min="11" max="11" width="8" style="9" customWidth="1"/>
    <col min="12" max="12" width="6.625" style="9" customWidth="1"/>
    <col min="13" max="13" width="4.625" style="9" customWidth="1"/>
    <col min="14" max="14" width="5.375" style="9" customWidth="1"/>
    <col min="15" max="15" width="5.125" style="9" customWidth="1"/>
    <col min="16" max="16" width="11.625" style="9" customWidth="1"/>
    <col min="17" max="17" width="6.625" style="9" customWidth="1"/>
    <col min="18" max="18" width="19.25" style="9" customWidth="1"/>
    <col min="19" max="19" width="4.25" style="9" customWidth="1"/>
    <col min="20" max="20" width="9" style="9" customWidth="1"/>
    <col min="21" max="21" width="6.625" style="9" customWidth="1"/>
    <col min="22" max="22" width="8.375" style="9" customWidth="1"/>
    <col min="23" max="23" width="3.125" style="9" customWidth="1"/>
    <col min="24" max="24" width="3.625" style="9" customWidth="1"/>
    <col min="25" max="16384" width="9" style="9"/>
  </cols>
  <sheetData>
    <row r="1" spans="1:24" ht="30" customHeight="1" x14ac:dyDescent="0.15">
      <c r="A1" s="5"/>
      <c r="B1" s="5"/>
      <c r="C1" s="6" t="s">
        <v>110</v>
      </c>
      <c r="D1" s="7"/>
      <c r="E1" s="7"/>
      <c r="F1" s="7"/>
      <c r="G1" s="7"/>
      <c r="H1" s="7"/>
      <c r="I1" s="7"/>
      <c r="J1" s="7"/>
      <c r="K1" s="7"/>
      <c r="L1" s="7"/>
      <c r="M1" s="7"/>
      <c r="N1" s="7"/>
      <c r="O1" s="7"/>
      <c r="P1" s="7"/>
      <c r="Q1" s="7"/>
      <c r="R1" s="7"/>
      <c r="S1" s="7"/>
      <c r="T1" s="7"/>
      <c r="U1" s="265">
        <v>45292</v>
      </c>
      <c r="V1" s="265"/>
      <c r="W1" s="265"/>
      <c r="X1" s="8"/>
    </row>
    <row r="2" spans="1:24" ht="15.75" hidden="1" customHeight="1" x14ac:dyDescent="0.15">
      <c r="A2" s="5"/>
      <c r="B2" s="5"/>
      <c r="C2" s="10"/>
      <c r="D2" s="10"/>
      <c r="V2" s="288"/>
      <c r="W2" s="288"/>
      <c r="X2" s="4"/>
    </row>
    <row r="3" spans="1:24" ht="30" customHeight="1" x14ac:dyDescent="0.15">
      <c r="A3" s="11"/>
      <c r="B3" s="11"/>
      <c r="C3" s="9" t="s">
        <v>129</v>
      </c>
    </row>
    <row r="4" spans="1:24" ht="5.25" customHeight="1" x14ac:dyDescent="0.15">
      <c r="A4" s="11"/>
      <c r="B4" s="11"/>
      <c r="C4" s="12"/>
      <c r="D4" s="13"/>
      <c r="E4" s="13"/>
      <c r="F4" s="13"/>
      <c r="G4" s="13"/>
      <c r="H4" s="13"/>
      <c r="I4" s="13"/>
      <c r="J4" s="13"/>
      <c r="K4" s="13"/>
      <c r="L4" s="13"/>
      <c r="M4" s="13"/>
      <c r="N4" s="13"/>
      <c r="O4" s="13"/>
      <c r="P4" s="13"/>
      <c r="Q4" s="13"/>
      <c r="R4" s="13"/>
      <c r="S4" s="13"/>
      <c r="T4" s="13"/>
      <c r="U4" s="13"/>
      <c r="V4" s="13"/>
      <c r="W4" s="14"/>
    </row>
    <row r="5" spans="1:24" ht="15" customHeight="1" x14ac:dyDescent="0.15">
      <c r="A5" s="11"/>
      <c r="B5" s="11"/>
      <c r="C5" s="15" t="s">
        <v>17</v>
      </c>
      <c r="D5" s="16"/>
      <c r="E5" s="16"/>
      <c r="F5" s="16"/>
      <c r="G5" s="16"/>
      <c r="H5" s="16"/>
      <c r="I5" s="16"/>
      <c r="J5" s="16"/>
      <c r="K5" s="16"/>
      <c r="L5" s="16"/>
      <c r="M5" s="16"/>
      <c r="N5" s="16"/>
      <c r="O5" s="16"/>
      <c r="P5" s="16"/>
      <c r="Q5" s="16"/>
      <c r="R5" s="16"/>
      <c r="S5" s="16"/>
      <c r="T5" s="16"/>
      <c r="U5" s="16"/>
      <c r="V5" s="16"/>
      <c r="W5" s="17"/>
    </row>
    <row r="6" spans="1:24" ht="15" customHeight="1" x14ac:dyDescent="0.15">
      <c r="A6" s="11"/>
      <c r="B6" s="11"/>
      <c r="C6" s="15" t="s">
        <v>18</v>
      </c>
      <c r="D6" s="16"/>
      <c r="E6" s="16"/>
      <c r="F6" s="16"/>
      <c r="G6" s="16"/>
      <c r="H6" s="16"/>
      <c r="I6" s="16"/>
      <c r="J6" s="16"/>
      <c r="K6" s="16"/>
      <c r="L6" s="16"/>
      <c r="M6" s="16"/>
      <c r="N6" s="16"/>
      <c r="O6" s="16"/>
      <c r="P6" s="16"/>
      <c r="Q6" s="16"/>
      <c r="R6" s="16"/>
      <c r="S6" s="16"/>
      <c r="T6" s="16"/>
      <c r="U6" s="16"/>
      <c r="V6" s="16"/>
      <c r="W6" s="17"/>
    </row>
    <row r="7" spans="1:24" ht="15" customHeight="1" x14ac:dyDescent="0.15">
      <c r="A7" s="11"/>
      <c r="B7" s="11"/>
      <c r="C7" s="15" t="s">
        <v>19</v>
      </c>
      <c r="D7" s="16"/>
      <c r="E7" s="16"/>
      <c r="F7" s="16"/>
      <c r="G7" s="16"/>
      <c r="H7" s="16"/>
      <c r="I7" s="16"/>
      <c r="J7" s="16"/>
      <c r="K7" s="16"/>
      <c r="L7" s="16"/>
      <c r="M7" s="16"/>
      <c r="N7" s="16"/>
      <c r="O7" s="16"/>
      <c r="P7" s="16"/>
      <c r="Q7" s="16"/>
      <c r="R7" s="16"/>
      <c r="S7" s="16"/>
      <c r="T7" s="16"/>
      <c r="U7" s="16"/>
      <c r="V7" s="16"/>
      <c r="W7" s="17"/>
    </row>
    <row r="8" spans="1:24" ht="13.5" hidden="1" x14ac:dyDescent="0.15">
      <c r="A8" s="11"/>
      <c r="B8" s="11"/>
      <c r="C8" s="15"/>
      <c r="D8" s="16"/>
      <c r="E8" s="16"/>
      <c r="F8" s="16"/>
      <c r="G8" s="16"/>
      <c r="H8" s="16"/>
      <c r="I8" s="16"/>
      <c r="J8" s="16"/>
      <c r="K8" s="16"/>
      <c r="L8" s="16"/>
      <c r="M8" s="16"/>
      <c r="N8" s="16"/>
      <c r="O8" s="16"/>
      <c r="P8" s="16"/>
      <c r="Q8" s="16"/>
      <c r="R8" s="16"/>
      <c r="S8" s="16"/>
      <c r="T8" s="16"/>
      <c r="U8" s="16"/>
      <c r="V8" s="16"/>
      <c r="W8" s="17"/>
    </row>
    <row r="9" spans="1:24" ht="5.25" customHeight="1" x14ac:dyDescent="0.15">
      <c r="A9" s="11"/>
      <c r="B9" s="11"/>
      <c r="C9" s="18"/>
      <c r="D9" s="19"/>
      <c r="E9" s="19"/>
      <c r="F9" s="19"/>
      <c r="G9" s="19"/>
      <c r="H9" s="19"/>
      <c r="I9" s="19"/>
      <c r="J9" s="19"/>
      <c r="K9" s="19"/>
      <c r="L9" s="19"/>
      <c r="M9" s="19"/>
      <c r="N9" s="19"/>
      <c r="O9" s="19"/>
      <c r="P9" s="19"/>
      <c r="Q9" s="19"/>
      <c r="R9" s="19"/>
      <c r="S9" s="19"/>
      <c r="T9" s="19"/>
      <c r="U9" s="19"/>
      <c r="V9" s="19"/>
      <c r="W9" s="20"/>
    </row>
    <row r="10" spans="1:24" ht="27" customHeight="1" x14ac:dyDescent="0.15">
      <c r="A10" s="11"/>
      <c r="B10" s="11"/>
    </row>
    <row r="11" spans="1:24" ht="15.75" hidden="1" customHeight="1" x14ac:dyDescent="0.15">
      <c r="A11" s="11"/>
      <c r="B11" s="11"/>
    </row>
    <row r="12" spans="1:24" ht="15.75" hidden="1" customHeight="1" x14ac:dyDescent="0.15">
      <c r="A12" s="11"/>
      <c r="B12" s="11"/>
    </row>
    <row r="13" spans="1:24" ht="15.75" hidden="1" customHeight="1" x14ac:dyDescent="0.15">
      <c r="A13" s="11"/>
      <c r="B13" s="11"/>
    </row>
    <row r="14" spans="1:24" ht="15.75" hidden="1" customHeight="1" x14ac:dyDescent="0.15">
      <c r="A14" s="11"/>
      <c r="B14" s="11"/>
    </row>
    <row r="15" spans="1:24" ht="15.75" hidden="1" customHeight="1" x14ac:dyDescent="0.15">
      <c r="A15" s="11"/>
      <c r="B15" s="11"/>
    </row>
    <row r="16" spans="1:24" ht="15.75" hidden="1" customHeight="1" x14ac:dyDescent="0.15">
      <c r="A16" s="11"/>
      <c r="B16" s="11"/>
    </row>
    <row r="17" spans="1:23" ht="20.100000000000001" customHeight="1" x14ac:dyDescent="0.15">
      <c r="A17" s="11"/>
      <c r="B17" s="11"/>
      <c r="C17" s="152" t="s">
        <v>27</v>
      </c>
      <c r="D17" s="153"/>
      <c r="E17" s="153"/>
      <c r="F17" s="153"/>
      <c r="G17" s="153"/>
      <c r="H17" s="154"/>
    </row>
    <row r="18" spans="1:23" ht="15.75" customHeight="1" x14ac:dyDescent="0.15">
      <c r="A18" s="11"/>
      <c r="B18" s="11"/>
      <c r="C18" s="21"/>
      <c r="D18" s="22"/>
      <c r="E18" s="155"/>
      <c r="F18" s="155"/>
      <c r="G18" s="155"/>
      <c r="H18" s="155"/>
      <c r="I18" s="23"/>
      <c r="J18" s="23"/>
      <c r="K18" s="23"/>
      <c r="L18" s="23"/>
      <c r="M18" s="23"/>
      <c r="N18" s="23"/>
      <c r="O18" s="23"/>
      <c r="P18" s="23"/>
      <c r="Q18" s="23"/>
      <c r="R18" s="23"/>
      <c r="S18" s="23"/>
      <c r="T18" s="23"/>
      <c r="U18" s="23"/>
      <c r="V18" s="23"/>
      <c r="W18" s="24"/>
    </row>
    <row r="19" spans="1:23" ht="15.75" hidden="1" customHeight="1" x14ac:dyDescent="0.15">
      <c r="A19" s="11"/>
      <c r="B19" s="11"/>
      <c r="C19" s="21"/>
      <c r="D19" s="22"/>
      <c r="E19" s="22"/>
      <c r="F19" s="22"/>
      <c r="G19" s="22"/>
      <c r="H19" s="22"/>
      <c r="I19" s="25"/>
      <c r="J19" s="25"/>
      <c r="K19" s="25"/>
      <c r="L19" s="25"/>
      <c r="M19" s="25"/>
      <c r="N19" s="25"/>
      <c r="O19" s="25"/>
      <c r="P19" s="25"/>
      <c r="Q19" s="25"/>
      <c r="R19" s="25"/>
      <c r="S19" s="25"/>
      <c r="T19" s="25"/>
      <c r="U19" s="25"/>
      <c r="V19" s="25"/>
      <c r="W19" s="26"/>
    </row>
    <row r="20" spans="1:23" ht="20.100000000000001" customHeight="1" x14ac:dyDescent="0.15">
      <c r="A20" s="11">
        <f>IF(ISBLANK($I20), 1001, 0)</f>
        <v>0</v>
      </c>
      <c r="B20" s="11"/>
      <c r="C20" s="27"/>
      <c r="D20" s="28">
        <v>1</v>
      </c>
      <c r="E20" s="9" t="s">
        <v>0</v>
      </c>
      <c r="I20" s="134">
        <v>1234567</v>
      </c>
      <c r="J20" s="131"/>
      <c r="K20" s="131"/>
      <c r="L20" s="131"/>
      <c r="M20" s="131"/>
      <c r="N20" s="25"/>
      <c r="O20" s="25"/>
      <c r="P20" s="25"/>
      <c r="Q20" s="25"/>
      <c r="R20" s="25"/>
      <c r="S20" s="25"/>
      <c r="T20" s="25"/>
      <c r="U20" s="25"/>
      <c r="V20" s="25"/>
      <c r="W20" s="26"/>
    </row>
    <row r="21" spans="1:23" ht="20.100000000000001" customHeight="1" x14ac:dyDescent="0.15">
      <c r="A21" s="11"/>
      <c r="B21" s="11"/>
      <c r="C21" s="27"/>
      <c r="D21" s="28"/>
      <c r="E21" s="25"/>
      <c r="F21" s="25"/>
      <c r="G21" s="25"/>
      <c r="H21" s="25"/>
      <c r="I21" s="29"/>
      <c r="J21" s="30" t="s">
        <v>127</v>
      </c>
      <c r="K21" s="31"/>
      <c r="L21" s="31"/>
      <c r="M21" s="31"/>
      <c r="N21" s="31"/>
      <c r="O21" s="31"/>
      <c r="P21" s="31"/>
      <c r="Q21" s="31"/>
      <c r="R21" s="31"/>
      <c r="S21" s="31"/>
      <c r="T21" s="31"/>
      <c r="U21" s="31"/>
      <c r="V21" s="31"/>
      <c r="W21" s="26"/>
    </row>
    <row r="22" spans="1:23" ht="20.100000000000001" customHeight="1" x14ac:dyDescent="0.15">
      <c r="A22" s="11">
        <f>IF(AND(I22&lt;&gt;"", OR(ISERROR(FIND("@"&amp;LEFT(I22,3)&amp;"@", 都道府県3))=FALSE, ISERROR(FIND("@"&amp;LEFT(I22,4)&amp;"@",都道府県4))=FALSE))=FALSE, 1001, 0)</f>
        <v>0</v>
      </c>
      <c r="B22" s="11"/>
      <c r="C22" s="27"/>
      <c r="D22" s="28">
        <v>2</v>
      </c>
      <c r="E22" s="9" t="s">
        <v>1</v>
      </c>
      <c r="I22" s="132" t="s">
        <v>132</v>
      </c>
      <c r="J22" s="132"/>
      <c r="K22" s="132"/>
      <c r="L22" s="132"/>
      <c r="M22" s="132"/>
      <c r="N22" s="132"/>
      <c r="O22" s="132"/>
      <c r="P22" s="132"/>
      <c r="Q22" s="132"/>
      <c r="R22" s="132"/>
      <c r="S22" s="132"/>
      <c r="T22" s="132"/>
      <c r="U22" s="132"/>
      <c r="V22" s="132"/>
      <c r="W22" s="26"/>
    </row>
    <row r="23" spans="1:23" ht="20.100000000000001" customHeight="1" x14ac:dyDescent="0.15">
      <c r="A23" s="11"/>
      <c r="B23" s="11"/>
      <c r="C23" s="27"/>
      <c r="D23" s="28"/>
      <c r="E23" s="25"/>
      <c r="F23" s="25"/>
      <c r="G23" s="25"/>
      <c r="H23" s="25"/>
      <c r="I23" s="29"/>
      <c r="J23" s="30" t="s">
        <v>21</v>
      </c>
      <c r="K23" s="31"/>
      <c r="L23" s="31"/>
      <c r="M23" s="31"/>
      <c r="N23" s="31"/>
      <c r="O23" s="31"/>
      <c r="P23" s="31"/>
      <c r="Q23" s="31"/>
      <c r="R23" s="31"/>
      <c r="S23" s="31"/>
      <c r="T23" s="31"/>
      <c r="U23" s="31"/>
      <c r="V23" s="31"/>
      <c r="W23" s="26"/>
    </row>
    <row r="24" spans="1:23" ht="20.100000000000001" customHeight="1" x14ac:dyDescent="0.15">
      <c r="A24" s="11">
        <f>IF(ISBLANK($I24), 1001, 0)</f>
        <v>0</v>
      </c>
      <c r="B24" s="11"/>
      <c r="C24" s="27"/>
      <c r="D24" s="28">
        <v>3</v>
      </c>
      <c r="E24" s="9" t="s">
        <v>2</v>
      </c>
      <c r="I24" s="125" t="s">
        <v>133</v>
      </c>
      <c r="J24" s="125"/>
      <c r="K24" s="125"/>
      <c r="L24" s="125"/>
      <c r="M24" s="125"/>
      <c r="N24" s="125"/>
      <c r="O24" s="125"/>
      <c r="P24" s="125"/>
      <c r="Q24" s="125"/>
      <c r="R24" s="125"/>
      <c r="S24" s="125"/>
      <c r="T24" s="125"/>
      <c r="U24" s="125"/>
      <c r="V24" s="125"/>
      <c r="W24" s="26"/>
    </row>
    <row r="25" spans="1:23" ht="20.100000000000001" customHeight="1" x14ac:dyDescent="0.15">
      <c r="A25" s="11"/>
      <c r="B25" s="11"/>
      <c r="C25" s="32"/>
      <c r="D25" s="25"/>
      <c r="E25" s="25"/>
      <c r="F25" s="25"/>
      <c r="G25" s="25"/>
      <c r="H25" s="25"/>
      <c r="I25" s="29"/>
      <c r="J25" s="30" t="s">
        <v>128</v>
      </c>
      <c r="K25" s="31"/>
      <c r="L25" s="31"/>
      <c r="M25" s="31"/>
      <c r="N25" s="31"/>
      <c r="O25" s="31"/>
      <c r="P25" s="31"/>
      <c r="Q25" s="31"/>
      <c r="R25" s="31"/>
      <c r="S25" s="31"/>
      <c r="T25" s="31"/>
      <c r="U25" s="31"/>
      <c r="V25" s="31"/>
      <c r="W25" s="26"/>
    </row>
    <row r="26" spans="1:23" ht="20.100000000000001" customHeight="1" x14ac:dyDescent="0.15">
      <c r="A26" s="11">
        <f>IF(ISBLANK($I26), 1001, 0)</f>
        <v>0</v>
      </c>
      <c r="B26" s="11"/>
      <c r="C26" s="27"/>
      <c r="D26" s="28">
        <v>4</v>
      </c>
      <c r="E26" s="9" t="s">
        <v>3</v>
      </c>
      <c r="I26" s="125" t="s">
        <v>134</v>
      </c>
      <c r="J26" s="125"/>
      <c r="K26" s="125"/>
      <c r="L26" s="125"/>
      <c r="M26" s="125"/>
      <c r="N26" s="125"/>
      <c r="O26" s="125"/>
      <c r="P26" s="125"/>
      <c r="Q26" s="125"/>
      <c r="R26" s="125"/>
      <c r="S26" s="125"/>
      <c r="T26" s="125"/>
      <c r="U26" s="125"/>
      <c r="V26" s="125"/>
      <c r="W26" s="26"/>
    </row>
    <row r="27" spans="1:23" ht="20.100000000000001" customHeight="1" x14ac:dyDescent="0.15">
      <c r="A27" s="11"/>
      <c r="B27" s="11"/>
      <c r="C27" s="32"/>
      <c r="D27" s="25"/>
      <c r="E27" s="25"/>
      <c r="F27" s="25"/>
      <c r="G27" s="25"/>
      <c r="H27" s="25"/>
      <c r="I27" s="29"/>
      <c r="J27" s="30" t="s">
        <v>114</v>
      </c>
      <c r="K27" s="31"/>
      <c r="L27" s="31"/>
      <c r="M27" s="31"/>
      <c r="N27" s="31"/>
      <c r="O27" s="31"/>
      <c r="P27" s="31"/>
      <c r="Q27" s="31"/>
      <c r="R27" s="31"/>
      <c r="S27" s="31"/>
      <c r="T27" s="31"/>
      <c r="U27" s="31"/>
      <c r="V27" s="31"/>
      <c r="W27" s="33"/>
    </row>
    <row r="28" spans="1:23" ht="20.100000000000001" customHeight="1" x14ac:dyDescent="0.15">
      <c r="A28" s="11">
        <f>IF(ISBLANK($I28), 1001, 0)</f>
        <v>0</v>
      </c>
      <c r="B28" s="11"/>
      <c r="C28" s="27"/>
      <c r="D28" s="28">
        <v>5</v>
      </c>
      <c r="E28" s="9" t="s">
        <v>15</v>
      </c>
      <c r="I28" s="125" t="s">
        <v>135</v>
      </c>
      <c r="J28" s="125"/>
      <c r="K28" s="125"/>
      <c r="L28" s="125"/>
      <c r="M28" s="125"/>
      <c r="N28" s="125"/>
      <c r="O28" s="125"/>
      <c r="P28" s="125"/>
      <c r="Q28" s="125"/>
      <c r="R28" s="125"/>
      <c r="S28" s="125"/>
      <c r="T28" s="125"/>
      <c r="U28" s="125"/>
      <c r="V28" s="125"/>
      <c r="W28" s="26"/>
    </row>
    <row r="29" spans="1:23" ht="20.100000000000001" customHeight="1" x14ac:dyDescent="0.15">
      <c r="A29" s="11"/>
      <c r="B29" s="11"/>
      <c r="C29" s="32"/>
      <c r="D29" s="25"/>
      <c r="E29" s="25"/>
      <c r="F29" s="25"/>
      <c r="G29" s="25"/>
      <c r="H29" s="25"/>
      <c r="I29" s="34"/>
      <c r="J29" s="30" t="s">
        <v>16</v>
      </c>
      <c r="K29" s="31"/>
      <c r="L29" s="31"/>
      <c r="M29" s="31"/>
      <c r="N29" s="31"/>
      <c r="O29" s="31"/>
      <c r="P29" s="31"/>
      <c r="Q29" s="31"/>
      <c r="R29" s="31"/>
      <c r="S29" s="31"/>
      <c r="T29" s="31"/>
      <c r="U29" s="31"/>
      <c r="V29" s="31"/>
      <c r="W29" s="33"/>
    </row>
    <row r="30" spans="1:23" ht="20.100000000000001" customHeight="1" x14ac:dyDescent="0.15">
      <c r="A30" s="11">
        <f>IF(ISBLANK($I30), 1001, 0)</f>
        <v>0</v>
      </c>
      <c r="B30" s="11"/>
      <c r="C30" s="27"/>
      <c r="D30" s="28">
        <v>6</v>
      </c>
      <c r="E30" s="9" t="s">
        <v>4</v>
      </c>
      <c r="I30" s="125" t="s">
        <v>136</v>
      </c>
      <c r="J30" s="125"/>
      <c r="K30" s="125"/>
      <c r="L30" s="125"/>
      <c r="M30" s="125"/>
      <c r="N30" s="125"/>
      <c r="O30" s="125"/>
      <c r="P30" s="125"/>
      <c r="Q30" s="125"/>
      <c r="R30" s="125"/>
      <c r="S30" s="125"/>
      <c r="T30" s="125"/>
      <c r="U30" s="125"/>
      <c r="V30" s="125"/>
      <c r="W30" s="26"/>
    </row>
    <row r="31" spans="1:23" ht="20.100000000000001" customHeight="1" x14ac:dyDescent="0.15">
      <c r="A31" s="11"/>
      <c r="B31" s="11"/>
      <c r="C31" s="32"/>
      <c r="D31" s="25"/>
      <c r="E31" s="25"/>
      <c r="F31" s="25"/>
      <c r="G31" s="25"/>
      <c r="H31" s="25"/>
      <c r="I31" s="34"/>
      <c r="J31" s="30" t="s">
        <v>10</v>
      </c>
      <c r="K31" s="31"/>
      <c r="L31" s="31"/>
      <c r="M31" s="31"/>
      <c r="N31" s="31"/>
      <c r="O31" s="31"/>
      <c r="P31" s="31"/>
      <c r="Q31" s="31"/>
      <c r="R31" s="31"/>
      <c r="S31" s="31"/>
      <c r="T31" s="31"/>
      <c r="U31" s="31"/>
      <c r="V31" s="31"/>
      <c r="W31" s="33"/>
    </row>
    <row r="32" spans="1:23" ht="20.100000000000001" customHeight="1" x14ac:dyDescent="0.15">
      <c r="A32" s="11">
        <f>IF(ISBLANK($I32), 1001, 0)</f>
        <v>0</v>
      </c>
      <c r="B32" s="11"/>
      <c r="C32" s="27"/>
      <c r="D32" s="28">
        <v>7</v>
      </c>
      <c r="E32" s="9" t="s">
        <v>5</v>
      </c>
      <c r="I32" s="125" t="s">
        <v>137</v>
      </c>
      <c r="J32" s="125"/>
      <c r="K32" s="125"/>
      <c r="L32" s="125"/>
      <c r="M32" s="125"/>
      <c r="N32" s="125"/>
      <c r="O32" s="125"/>
      <c r="P32" s="125"/>
      <c r="Q32" s="125"/>
      <c r="R32" s="125"/>
      <c r="S32" s="125"/>
      <c r="T32" s="125"/>
      <c r="U32" s="125"/>
      <c r="V32" s="125"/>
      <c r="W32" s="26"/>
    </row>
    <row r="33" spans="1:24" ht="20.100000000000001" customHeight="1" x14ac:dyDescent="0.15">
      <c r="A33" s="11"/>
      <c r="B33" s="11"/>
      <c r="C33" s="32"/>
      <c r="D33" s="25"/>
      <c r="E33" s="25"/>
      <c r="F33" s="25"/>
      <c r="G33" s="25"/>
      <c r="H33" s="25"/>
      <c r="I33" s="34"/>
      <c r="J33" s="30" t="s">
        <v>11</v>
      </c>
      <c r="K33" s="31"/>
      <c r="L33" s="31"/>
      <c r="M33" s="31"/>
      <c r="N33" s="31"/>
      <c r="O33" s="31"/>
      <c r="P33" s="31"/>
      <c r="Q33" s="31"/>
      <c r="R33" s="31"/>
      <c r="S33" s="31"/>
      <c r="T33" s="31"/>
      <c r="U33" s="31"/>
      <c r="V33" s="31"/>
      <c r="W33" s="26"/>
    </row>
    <row r="34" spans="1:24" ht="20.100000000000001" customHeight="1" x14ac:dyDescent="0.15">
      <c r="A34" s="11">
        <f>IF(NOT(AND(I34&lt;&gt;"",ISNUMBER(VALUE(SUBSTITUTE(I34,"-",""))))), 1001, 0)</f>
        <v>0</v>
      </c>
      <c r="B34" s="11"/>
      <c r="C34" s="27"/>
      <c r="D34" s="28">
        <v>8</v>
      </c>
      <c r="E34" s="9" t="s">
        <v>6</v>
      </c>
      <c r="I34" s="125" t="s">
        <v>138</v>
      </c>
      <c r="J34" s="125"/>
      <c r="K34" s="125"/>
      <c r="L34" s="125"/>
      <c r="M34" s="125"/>
      <c r="N34" s="25"/>
      <c r="O34" s="25"/>
      <c r="P34" s="25"/>
      <c r="Q34" s="25"/>
      <c r="R34" s="25"/>
      <c r="S34" s="25"/>
      <c r="T34" s="25"/>
      <c r="U34" s="25"/>
      <c r="V34" s="25"/>
      <c r="W34" s="26"/>
    </row>
    <row r="35" spans="1:24" ht="20.100000000000001" customHeight="1" x14ac:dyDescent="0.15">
      <c r="A35" s="11"/>
      <c r="B35" s="11"/>
      <c r="C35" s="32"/>
      <c r="D35" s="25"/>
      <c r="E35" s="25"/>
      <c r="F35" s="25"/>
      <c r="G35" s="25"/>
      <c r="H35" s="25"/>
      <c r="I35" s="35"/>
      <c r="J35" s="30" t="s">
        <v>115</v>
      </c>
      <c r="K35" s="31"/>
      <c r="L35" s="31"/>
      <c r="M35" s="31"/>
      <c r="N35" s="31"/>
      <c r="O35" s="31"/>
      <c r="P35" s="31"/>
      <c r="Q35" s="31"/>
      <c r="R35" s="31"/>
      <c r="S35" s="31"/>
      <c r="T35" s="31"/>
      <c r="U35" s="31"/>
      <c r="V35" s="31"/>
      <c r="W35" s="26"/>
    </row>
    <row r="36" spans="1:24" ht="20.100000000000001" customHeight="1" x14ac:dyDescent="0.15">
      <c r="A36" s="11">
        <f>IF(AND(I36&lt;&gt;"",NOT(ISNUMBER(VALUE(SUBSTITUTE(I36,"-",""))))), 1001, 0)</f>
        <v>0</v>
      </c>
      <c r="B36" s="11"/>
      <c r="C36" s="27"/>
      <c r="D36" s="28">
        <v>9</v>
      </c>
      <c r="E36" s="9" t="s">
        <v>7</v>
      </c>
      <c r="I36" s="125" t="s">
        <v>139</v>
      </c>
      <c r="J36" s="131"/>
      <c r="K36" s="131"/>
      <c r="L36" s="131"/>
      <c r="M36" s="131"/>
      <c r="N36" s="25"/>
      <c r="O36" s="25"/>
      <c r="P36" s="25"/>
      <c r="Q36" s="25"/>
      <c r="R36" s="25"/>
      <c r="S36" s="25"/>
      <c r="T36" s="25"/>
      <c r="U36" s="25"/>
      <c r="V36" s="25"/>
      <c r="W36" s="26"/>
    </row>
    <row r="37" spans="1:24" ht="20.100000000000001" customHeight="1" x14ac:dyDescent="0.15">
      <c r="A37" s="11"/>
      <c r="B37" s="11"/>
      <c r="C37" s="32"/>
      <c r="D37" s="25"/>
      <c r="E37" s="25"/>
      <c r="F37" s="25"/>
      <c r="G37" s="25"/>
      <c r="H37" s="25"/>
      <c r="I37" s="34"/>
      <c r="J37" s="30" t="s">
        <v>46</v>
      </c>
      <c r="K37" s="31"/>
      <c r="L37" s="31"/>
      <c r="M37" s="31"/>
      <c r="N37" s="31"/>
      <c r="O37" s="31"/>
      <c r="P37" s="31"/>
      <c r="Q37" s="31"/>
      <c r="R37" s="31"/>
      <c r="S37" s="31"/>
      <c r="T37" s="31"/>
      <c r="U37" s="31"/>
      <c r="V37" s="31"/>
      <c r="W37" s="26"/>
    </row>
    <row r="38" spans="1:24" ht="20.100000000000001" customHeight="1" x14ac:dyDescent="0.15">
      <c r="A38" s="11"/>
      <c r="B38" s="11"/>
      <c r="C38" s="27"/>
      <c r="D38" s="28">
        <v>10</v>
      </c>
      <c r="E38" s="9" t="s">
        <v>9</v>
      </c>
      <c r="I38" s="125" t="s">
        <v>140</v>
      </c>
      <c r="J38" s="125"/>
      <c r="K38" s="125"/>
      <c r="L38" s="125"/>
      <c r="M38" s="125"/>
      <c r="N38" s="125"/>
      <c r="O38" s="125"/>
      <c r="P38" s="125"/>
      <c r="Q38" s="125"/>
      <c r="R38" s="125"/>
      <c r="S38" s="125"/>
      <c r="T38" s="125"/>
      <c r="U38" s="125"/>
      <c r="V38" s="125"/>
      <c r="W38" s="26"/>
    </row>
    <row r="39" spans="1:24" ht="20.100000000000001" customHeight="1" x14ac:dyDescent="0.15">
      <c r="A39" s="11"/>
      <c r="B39" s="11"/>
      <c r="C39" s="32"/>
      <c r="D39" s="25"/>
      <c r="E39" s="25"/>
      <c r="F39" s="25"/>
      <c r="G39" s="25"/>
      <c r="H39" s="25"/>
      <c r="I39" s="34"/>
      <c r="J39" s="30" t="s">
        <v>12</v>
      </c>
      <c r="K39" s="31"/>
      <c r="L39" s="31"/>
      <c r="M39" s="31"/>
      <c r="N39" s="31"/>
      <c r="O39" s="31"/>
      <c r="P39" s="31"/>
      <c r="Q39" s="31"/>
      <c r="R39" s="31"/>
      <c r="S39" s="31"/>
      <c r="T39" s="31"/>
      <c r="U39" s="31"/>
      <c r="V39" s="31"/>
      <c r="W39" s="26"/>
    </row>
    <row r="40" spans="1:24" ht="20.100000000000001" customHeight="1" x14ac:dyDescent="0.15">
      <c r="A40" s="11">
        <f>IF(AND($I40&lt;&gt;"一致する", $I40&lt;&gt;"一致しない"), 1001, 0)</f>
        <v>0</v>
      </c>
      <c r="B40" s="11"/>
      <c r="C40" s="27"/>
      <c r="D40" s="28">
        <v>11</v>
      </c>
      <c r="E40" s="9" t="s">
        <v>47</v>
      </c>
      <c r="I40" s="125" t="s">
        <v>141</v>
      </c>
      <c r="J40" s="131"/>
      <c r="K40" s="131"/>
      <c r="L40" s="131"/>
      <c r="M40" s="131"/>
      <c r="N40" s="36"/>
      <c r="O40" s="36"/>
      <c r="P40" s="36"/>
      <c r="Q40" s="36"/>
      <c r="R40" s="36"/>
      <c r="S40" s="36"/>
      <c r="T40" s="36"/>
      <c r="U40" s="36"/>
      <c r="V40" s="36"/>
      <c r="W40" s="37"/>
      <c r="X40" s="25"/>
    </row>
    <row r="41" spans="1:24" ht="20.100000000000001" customHeight="1" x14ac:dyDescent="0.15">
      <c r="A41" s="11"/>
      <c r="B41" s="11"/>
      <c r="C41" s="32"/>
      <c r="D41" s="25"/>
      <c r="E41" s="25"/>
      <c r="F41" s="25"/>
      <c r="G41" s="25"/>
      <c r="H41" s="25"/>
      <c r="I41" s="34"/>
      <c r="J41" s="38" t="s">
        <v>119</v>
      </c>
      <c r="K41" s="39"/>
      <c r="L41" s="39"/>
      <c r="M41" s="39"/>
      <c r="N41" s="39"/>
      <c r="O41" s="39"/>
      <c r="P41" s="39"/>
      <c r="Q41" s="39"/>
      <c r="R41" s="39"/>
      <c r="S41" s="39"/>
      <c r="T41" s="39"/>
      <c r="U41" s="39"/>
      <c r="V41" s="39"/>
      <c r="W41" s="33"/>
      <c r="X41" s="25"/>
    </row>
    <row r="42" spans="1:24" ht="15.75" customHeight="1" x14ac:dyDescent="0.15">
      <c r="A42" s="11"/>
      <c r="B42" s="11"/>
      <c r="C42" s="40"/>
      <c r="D42" s="41"/>
      <c r="E42" s="41"/>
      <c r="F42" s="41"/>
      <c r="G42" s="41"/>
      <c r="H42" s="41"/>
      <c r="I42" s="42"/>
      <c r="J42" s="42"/>
      <c r="K42" s="42"/>
      <c r="L42" s="42"/>
      <c r="M42" s="42"/>
      <c r="N42" s="42"/>
      <c r="O42" s="42"/>
      <c r="P42" s="42"/>
      <c r="Q42" s="42"/>
      <c r="R42" s="42"/>
      <c r="S42" s="42"/>
      <c r="T42" s="42"/>
      <c r="U42" s="42"/>
      <c r="V42" s="42"/>
      <c r="W42" s="43"/>
    </row>
    <row r="43" spans="1:24" ht="15.75" customHeight="1" x14ac:dyDescent="0.15">
      <c r="A43" s="11"/>
      <c r="B43" s="11"/>
      <c r="C43" s="25"/>
      <c r="D43" s="25"/>
      <c r="E43" s="25"/>
      <c r="F43" s="25"/>
      <c r="G43" s="25"/>
      <c r="H43" s="25"/>
      <c r="I43" s="39"/>
      <c r="J43" s="39"/>
      <c r="K43" s="39"/>
      <c r="L43" s="39"/>
      <c r="M43" s="39"/>
      <c r="N43" s="39"/>
      <c r="O43" s="39"/>
      <c r="P43" s="39"/>
      <c r="Q43" s="39"/>
      <c r="R43" s="39"/>
      <c r="S43" s="39"/>
      <c r="T43" s="39"/>
      <c r="U43" s="39"/>
      <c r="V43" s="39"/>
      <c r="W43" s="25"/>
    </row>
    <row r="44" spans="1:24" ht="15.75" hidden="1" customHeight="1" x14ac:dyDescent="0.15">
      <c r="A44" s="11"/>
      <c r="B44" s="11"/>
      <c r="C44" s="25"/>
      <c r="D44" s="25"/>
      <c r="E44" s="25"/>
      <c r="F44" s="25"/>
      <c r="G44" s="25"/>
      <c r="H44" s="25"/>
      <c r="I44" s="39"/>
      <c r="J44" s="25"/>
      <c r="K44" s="25"/>
      <c r="L44" s="25"/>
      <c r="M44" s="25"/>
      <c r="N44" s="25"/>
      <c r="O44" s="25"/>
      <c r="P44" s="25"/>
      <c r="Q44" s="25"/>
      <c r="R44" s="25"/>
      <c r="S44" s="25"/>
      <c r="T44" s="25"/>
      <c r="U44" s="25"/>
      <c r="V44" s="25"/>
      <c r="W44" s="25"/>
    </row>
    <row r="45" spans="1:24" ht="15.75" hidden="1" customHeight="1" x14ac:dyDescent="0.15">
      <c r="A45" s="11"/>
      <c r="B45" s="11"/>
    </row>
    <row r="46" spans="1:24" ht="15.75" hidden="1" customHeight="1" x14ac:dyDescent="0.15">
      <c r="A46" s="11"/>
      <c r="B46" s="11"/>
    </row>
    <row r="47" spans="1:24" ht="15.75" hidden="1" customHeight="1" x14ac:dyDescent="0.15">
      <c r="A47" s="11"/>
      <c r="B47" s="11"/>
    </row>
    <row r="48" spans="1:24" ht="15.75" hidden="1" customHeight="1" x14ac:dyDescent="0.15">
      <c r="A48" s="11"/>
      <c r="B48" s="11"/>
    </row>
    <row r="49" spans="1:24" ht="15.75" hidden="1" customHeight="1" x14ac:dyDescent="0.15">
      <c r="A49" s="11"/>
      <c r="B49" s="11"/>
    </row>
    <row r="50" spans="1:24" ht="15.75" hidden="1" customHeight="1" x14ac:dyDescent="0.15">
      <c r="A50" s="11"/>
      <c r="B50" s="11"/>
    </row>
    <row r="51" spans="1:24" ht="15.75" hidden="1" customHeight="1" x14ac:dyDescent="0.15">
      <c r="A51" s="11"/>
      <c r="B51" s="11"/>
    </row>
    <row r="52" spans="1:24" ht="15.75" hidden="1" customHeight="1" x14ac:dyDescent="0.15">
      <c r="A52" s="11"/>
      <c r="B52" s="11"/>
    </row>
    <row r="53" spans="1:24" ht="15.75" hidden="1" customHeight="1" x14ac:dyDescent="0.15">
      <c r="A53" s="11"/>
      <c r="B53" s="11"/>
    </row>
    <row r="54" spans="1:24" ht="15.75" hidden="1" customHeight="1" x14ac:dyDescent="0.15">
      <c r="A54" s="11"/>
      <c r="B54" s="11"/>
    </row>
    <row r="55" spans="1:24" ht="15.75" hidden="1" customHeight="1" x14ac:dyDescent="0.15">
      <c r="A55" s="11"/>
      <c r="B55" s="11"/>
    </row>
    <row r="56" spans="1:24" ht="15.75" hidden="1" customHeight="1" x14ac:dyDescent="0.15">
      <c r="A56" s="11"/>
      <c r="B56" s="11"/>
    </row>
    <row r="57" spans="1:24" ht="15.75" hidden="1" customHeight="1" x14ac:dyDescent="0.15">
      <c r="A57" s="11"/>
      <c r="B57" s="11"/>
    </row>
    <row r="58" spans="1:24" ht="15.75" hidden="1" customHeight="1" x14ac:dyDescent="0.15">
      <c r="A58" s="11"/>
      <c r="B58" s="11"/>
    </row>
    <row r="59" spans="1:24" ht="15.75" customHeight="1" x14ac:dyDescent="0.15">
      <c r="A59" s="11"/>
      <c r="B59" s="11"/>
    </row>
    <row r="60" spans="1:24" ht="20.100000000000001" customHeight="1" x14ac:dyDescent="0.15">
      <c r="A60" s="11"/>
      <c r="B60" s="11"/>
      <c r="C60" s="135" t="s">
        <v>28</v>
      </c>
      <c r="D60" s="136"/>
      <c r="E60" s="136"/>
      <c r="F60" s="136"/>
      <c r="G60" s="136"/>
      <c r="H60" s="137"/>
    </row>
    <row r="61" spans="1:24" ht="15.75" customHeight="1" x14ac:dyDescent="0.15">
      <c r="A61" s="11"/>
      <c r="B61" s="11"/>
      <c r="C61" s="21"/>
      <c r="D61" s="22"/>
      <c r="E61" s="155"/>
      <c r="F61" s="155"/>
      <c r="G61" s="155"/>
      <c r="H61" s="155"/>
      <c r="I61" s="23"/>
      <c r="J61" s="23"/>
      <c r="K61" s="23"/>
      <c r="L61" s="23"/>
      <c r="M61" s="23"/>
      <c r="N61" s="23"/>
      <c r="O61" s="23"/>
      <c r="P61" s="23"/>
      <c r="Q61" s="23"/>
      <c r="R61" s="23"/>
      <c r="S61" s="23"/>
      <c r="T61" s="23"/>
      <c r="U61" s="23"/>
      <c r="V61" s="23"/>
      <c r="W61" s="24"/>
    </row>
    <row r="62" spans="1:24" ht="20.100000000000001" customHeight="1" x14ac:dyDescent="0.15">
      <c r="A62" s="11"/>
      <c r="B62" s="11"/>
      <c r="C62" s="21"/>
      <c r="D62" s="44" t="s">
        <v>35</v>
      </c>
      <c r="E62" s="44"/>
      <c r="F62" s="44"/>
      <c r="G62" s="44"/>
      <c r="H62" s="44"/>
      <c r="I62" s="44"/>
      <c r="J62" s="44"/>
      <c r="K62" s="44"/>
      <c r="L62" s="44"/>
      <c r="M62" s="44"/>
      <c r="N62" s="44"/>
      <c r="O62" s="44"/>
      <c r="P62" s="44"/>
      <c r="Q62" s="44"/>
      <c r="R62" s="44"/>
      <c r="S62" s="44"/>
      <c r="T62" s="44"/>
      <c r="U62" s="44"/>
      <c r="V62" s="44"/>
      <c r="W62" s="26"/>
    </row>
    <row r="63" spans="1:24" ht="20.100000000000001" customHeight="1" x14ac:dyDescent="0.15">
      <c r="A63" s="11">
        <f>IF(AND(I63&lt;&gt;"しない", I63&lt;&gt;"する"), 1001, 0)</f>
        <v>0</v>
      </c>
      <c r="B63" s="11"/>
      <c r="C63" s="21"/>
      <c r="D63" s="28">
        <v>1</v>
      </c>
      <c r="E63" s="25" t="s">
        <v>36</v>
      </c>
      <c r="F63" s="25"/>
      <c r="G63" s="25"/>
      <c r="H63" s="25"/>
      <c r="I63" s="125" t="s">
        <v>48</v>
      </c>
      <c r="J63" s="133"/>
      <c r="K63" s="133"/>
      <c r="L63" s="133"/>
      <c r="M63" s="133"/>
      <c r="N63" s="25"/>
      <c r="O63" s="25"/>
      <c r="P63" s="25"/>
      <c r="Q63" s="25"/>
      <c r="R63" s="25"/>
      <c r="S63" s="45"/>
      <c r="T63" s="45"/>
      <c r="U63" s="45"/>
      <c r="V63" s="45"/>
      <c r="W63" s="46"/>
      <c r="X63" s="25"/>
    </row>
    <row r="64" spans="1:24" ht="20.100000000000001" customHeight="1" x14ac:dyDescent="0.15">
      <c r="A64" s="11"/>
      <c r="B64" s="11"/>
      <c r="C64" s="21"/>
      <c r="D64" s="25"/>
      <c r="E64" s="25"/>
      <c r="F64" s="25"/>
      <c r="G64" s="25"/>
      <c r="H64" s="25"/>
      <c r="I64" s="34"/>
      <c r="J64" s="30" t="s">
        <v>37</v>
      </c>
      <c r="K64" s="39"/>
      <c r="L64" s="39"/>
      <c r="M64" s="39"/>
      <c r="N64" s="39"/>
      <c r="O64" s="39"/>
      <c r="P64" s="39"/>
      <c r="Q64" s="39"/>
      <c r="R64" s="39"/>
      <c r="S64" s="39"/>
      <c r="T64" s="39"/>
      <c r="U64" s="39"/>
      <c r="V64" s="39"/>
      <c r="W64" s="33"/>
      <c r="X64" s="25"/>
    </row>
    <row r="65" spans="1:24" ht="20.100000000000001" hidden="1" customHeight="1" x14ac:dyDescent="0.15">
      <c r="A65" s="11"/>
      <c r="B65" s="11"/>
      <c r="C65" s="32"/>
      <c r="D65" s="25"/>
      <c r="E65" s="25"/>
      <c r="F65" s="25"/>
      <c r="G65" s="25"/>
      <c r="H65" s="25"/>
      <c r="I65" s="47"/>
      <c r="J65" s="39"/>
      <c r="K65" s="39"/>
      <c r="L65" s="39"/>
      <c r="M65" s="39"/>
      <c r="N65" s="39"/>
      <c r="O65" s="39"/>
      <c r="P65" s="39"/>
      <c r="Q65" s="39"/>
      <c r="R65" s="39"/>
      <c r="S65" s="39"/>
      <c r="T65" s="39"/>
      <c r="U65" s="39"/>
      <c r="V65" s="39"/>
      <c r="W65" s="33"/>
      <c r="X65" s="25"/>
    </row>
    <row r="66" spans="1:24" ht="20.100000000000001" hidden="1" customHeight="1" x14ac:dyDescent="0.15">
      <c r="A66" s="11"/>
      <c r="B66" s="11"/>
      <c r="C66" s="32"/>
      <c r="D66" s="25"/>
      <c r="E66" s="25"/>
      <c r="F66" s="25"/>
      <c r="G66" s="25"/>
      <c r="H66" s="25"/>
      <c r="I66" s="47"/>
      <c r="J66" s="39"/>
      <c r="K66" s="39"/>
      <c r="L66" s="39"/>
      <c r="M66" s="39"/>
      <c r="N66" s="39"/>
      <c r="O66" s="39"/>
      <c r="P66" s="39"/>
      <c r="Q66" s="39"/>
      <c r="R66" s="39"/>
      <c r="S66" s="39"/>
      <c r="T66" s="39"/>
      <c r="U66" s="39"/>
      <c r="V66" s="39"/>
      <c r="W66" s="33"/>
      <c r="X66" s="25"/>
    </row>
    <row r="67" spans="1:24" ht="20.100000000000001" hidden="1" customHeight="1" x14ac:dyDescent="0.15">
      <c r="A67" s="11"/>
      <c r="B67" s="11"/>
      <c r="C67" s="32"/>
      <c r="D67" s="25"/>
      <c r="E67" s="25"/>
      <c r="F67" s="25"/>
      <c r="G67" s="25"/>
      <c r="H67" s="25"/>
      <c r="I67" s="47"/>
      <c r="J67" s="39"/>
      <c r="K67" s="39"/>
      <c r="L67" s="39"/>
      <c r="M67" s="39"/>
      <c r="N67" s="39"/>
      <c r="O67" s="39"/>
      <c r="P67" s="39"/>
      <c r="Q67" s="39"/>
      <c r="R67" s="39"/>
      <c r="S67" s="39"/>
      <c r="T67" s="39"/>
      <c r="U67" s="39"/>
      <c r="V67" s="39"/>
      <c r="W67" s="33"/>
      <c r="X67" s="25"/>
    </row>
    <row r="68" spans="1:24" ht="20.100000000000001" hidden="1" customHeight="1" x14ac:dyDescent="0.15">
      <c r="A68" s="11"/>
      <c r="B68" s="11"/>
      <c r="C68" s="32"/>
      <c r="D68" s="25"/>
      <c r="E68" s="25"/>
      <c r="F68" s="25"/>
      <c r="G68" s="25"/>
      <c r="H68" s="25"/>
      <c r="I68" s="47"/>
      <c r="J68" s="39"/>
      <c r="K68" s="39"/>
      <c r="L68" s="39"/>
      <c r="M68" s="39"/>
      <c r="N68" s="39"/>
      <c r="O68" s="39"/>
      <c r="P68" s="39"/>
      <c r="Q68" s="39"/>
      <c r="R68" s="39"/>
      <c r="S68" s="39"/>
      <c r="T68" s="39"/>
      <c r="U68" s="39"/>
      <c r="V68" s="39"/>
      <c r="W68" s="33"/>
      <c r="X68" s="25"/>
    </row>
    <row r="69" spans="1:24" ht="20.100000000000001" customHeight="1" x14ac:dyDescent="0.15">
      <c r="A69" s="11">
        <f>IF(OR(AND($I63="する",ISBLANK($I69)),AND($I63="しない",NOT(ISBLANK($I69)))), 1001, 0)</f>
        <v>0</v>
      </c>
      <c r="B69" s="11"/>
      <c r="C69" s="27"/>
      <c r="D69" s="28">
        <f>D63+1</f>
        <v>2</v>
      </c>
      <c r="E69" s="9" t="s">
        <v>0</v>
      </c>
      <c r="I69" s="134"/>
      <c r="J69" s="131"/>
      <c r="K69" s="131"/>
      <c r="L69" s="131"/>
      <c r="M69" s="131"/>
      <c r="N69" s="25"/>
      <c r="O69" s="25"/>
      <c r="P69" s="25"/>
      <c r="Q69" s="25"/>
      <c r="R69" s="25"/>
      <c r="S69" s="25"/>
      <c r="T69" s="25"/>
      <c r="U69" s="25"/>
      <c r="W69" s="48"/>
    </row>
    <row r="70" spans="1:24" ht="20.100000000000001" customHeight="1" x14ac:dyDescent="0.15">
      <c r="A70" s="11"/>
      <c r="B70" s="11"/>
      <c r="C70" s="27"/>
      <c r="D70" s="28"/>
      <c r="E70" s="25"/>
      <c r="F70" s="25"/>
      <c r="G70" s="25"/>
      <c r="H70" s="25"/>
      <c r="I70" s="29"/>
      <c r="J70" s="30" t="s">
        <v>127</v>
      </c>
      <c r="K70" s="31"/>
      <c r="L70" s="31"/>
      <c r="M70" s="31"/>
      <c r="N70" s="31"/>
      <c r="O70" s="31"/>
      <c r="P70" s="31"/>
      <c r="Q70" s="31"/>
      <c r="R70" s="31"/>
      <c r="S70" s="31"/>
      <c r="T70" s="31"/>
      <c r="U70" s="25"/>
      <c r="W70" s="48"/>
    </row>
    <row r="71" spans="1:24" ht="20.100000000000001" customHeight="1" x14ac:dyDescent="0.15">
      <c r="A71" s="11">
        <f>IF(OR(AND($I63="する",AND(I71&lt;&gt;"", OR(ISERROR(FIND("@"&amp;LEFT(I71,3)&amp;"@", 都道府県3))=FALSE, ISERROR(FIND("@"&amp;LEFT(I71,4)&amp;"@",都道府県4))=FALSE))=FALSE),AND($I63="しない",NOT(ISBLANK($I71)))), 1001, 0)</f>
        <v>0</v>
      </c>
      <c r="B71" s="11"/>
      <c r="C71" s="27"/>
      <c r="D71" s="28">
        <f>D69+1</f>
        <v>3</v>
      </c>
      <c r="E71" s="9" t="s">
        <v>1</v>
      </c>
      <c r="I71" s="132"/>
      <c r="J71" s="132"/>
      <c r="K71" s="132"/>
      <c r="L71" s="132"/>
      <c r="M71" s="132"/>
      <c r="N71" s="132"/>
      <c r="O71" s="132"/>
      <c r="P71" s="132"/>
      <c r="Q71" s="132"/>
      <c r="R71" s="132"/>
      <c r="S71" s="132"/>
      <c r="T71" s="132"/>
      <c r="U71" s="132"/>
      <c r="V71" s="132"/>
      <c r="W71" s="48"/>
    </row>
    <row r="72" spans="1:24" ht="20.100000000000001" customHeight="1" x14ac:dyDescent="0.15">
      <c r="A72" s="11"/>
      <c r="B72" s="11"/>
      <c r="C72" s="27"/>
      <c r="D72" s="28"/>
      <c r="E72" s="25"/>
      <c r="F72" s="25"/>
      <c r="G72" s="25"/>
      <c r="H72" s="25"/>
      <c r="I72" s="29"/>
      <c r="J72" s="30" t="s">
        <v>21</v>
      </c>
      <c r="K72" s="31"/>
      <c r="L72" s="31"/>
      <c r="M72" s="31"/>
      <c r="N72" s="31"/>
      <c r="O72" s="31"/>
      <c r="P72" s="31"/>
      <c r="Q72" s="31"/>
      <c r="R72" s="31"/>
      <c r="S72" s="31"/>
      <c r="T72" s="31"/>
      <c r="U72" s="25"/>
      <c r="W72" s="48"/>
    </row>
    <row r="73" spans="1:24" ht="20.100000000000001" customHeight="1" x14ac:dyDescent="0.15">
      <c r="A73" s="11">
        <f>IF(OR(AND($I63="する",ISBLANK($I73)),AND($I63="しない",NOT(ISBLANK($I73)))), 1001, 0)</f>
        <v>0</v>
      </c>
      <c r="B73" s="11"/>
      <c r="C73" s="27"/>
      <c r="D73" s="28">
        <f>D71+1</f>
        <v>4</v>
      </c>
      <c r="E73" s="9" t="s">
        <v>2</v>
      </c>
      <c r="I73" s="125"/>
      <c r="J73" s="125"/>
      <c r="K73" s="125"/>
      <c r="L73" s="125"/>
      <c r="M73" s="125"/>
      <c r="N73" s="125"/>
      <c r="O73" s="125"/>
      <c r="P73" s="125"/>
      <c r="Q73" s="125"/>
      <c r="R73" s="125"/>
      <c r="S73" s="125"/>
      <c r="T73" s="125"/>
      <c r="U73" s="125"/>
      <c r="V73" s="125"/>
      <c r="W73" s="48"/>
    </row>
    <row r="74" spans="1:24" ht="32.1" customHeight="1" x14ac:dyDescent="0.15">
      <c r="A74" s="11"/>
      <c r="B74" s="11"/>
      <c r="C74" s="32"/>
      <c r="D74" s="25"/>
      <c r="E74" s="25"/>
      <c r="F74" s="25"/>
      <c r="G74" s="25"/>
      <c r="H74" s="25"/>
      <c r="I74" s="34"/>
      <c r="J74" s="156" t="s">
        <v>117</v>
      </c>
      <c r="K74" s="156"/>
      <c r="L74" s="156"/>
      <c r="M74" s="156"/>
      <c r="N74" s="156"/>
      <c r="O74" s="156"/>
      <c r="P74" s="156"/>
      <c r="Q74" s="156"/>
      <c r="R74" s="156"/>
      <c r="S74" s="156"/>
      <c r="T74" s="156"/>
      <c r="U74" s="156"/>
      <c r="V74" s="156"/>
      <c r="W74" s="48"/>
    </row>
    <row r="75" spans="1:24" ht="20.100000000000001" customHeight="1" x14ac:dyDescent="0.15">
      <c r="A75" s="11">
        <f>IF(OR(AND($I63="する",ISBLANK($I75)),AND($I63="しない",NOT(ISBLANK($I75)))), 1001, 0)</f>
        <v>0</v>
      </c>
      <c r="B75" s="11"/>
      <c r="C75" s="27"/>
      <c r="D75" s="28">
        <f>D73+1</f>
        <v>5</v>
      </c>
      <c r="E75" s="9" t="s">
        <v>3</v>
      </c>
      <c r="I75" s="125"/>
      <c r="J75" s="125"/>
      <c r="K75" s="125"/>
      <c r="L75" s="125"/>
      <c r="M75" s="125"/>
      <c r="N75" s="125"/>
      <c r="O75" s="125"/>
      <c r="P75" s="125"/>
      <c r="Q75" s="125"/>
      <c r="R75" s="125"/>
      <c r="S75" s="125"/>
      <c r="T75" s="125"/>
      <c r="U75" s="125"/>
      <c r="V75" s="125"/>
      <c r="W75" s="48"/>
    </row>
    <row r="76" spans="1:24" ht="32.1" customHeight="1" x14ac:dyDescent="0.15">
      <c r="A76" s="11"/>
      <c r="B76" s="11"/>
      <c r="C76" s="32"/>
      <c r="D76" s="25"/>
      <c r="E76" s="25"/>
      <c r="F76" s="25"/>
      <c r="G76" s="25"/>
      <c r="H76" s="25"/>
      <c r="I76" s="49"/>
      <c r="J76" s="157" t="s">
        <v>118</v>
      </c>
      <c r="K76" s="158"/>
      <c r="L76" s="158"/>
      <c r="M76" s="158"/>
      <c r="N76" s="158"/>
      <c r="O76" s="158"/>
      <c r="P76" s="158"/>
      <c r="Q76" s="158"/>
      <c r="R76" s="158"/>
      <c r="S76" s="158"/>
      <c r="T76" s="158"/>
      <c r="U76" s="158"/>
      <c r="V76" s="158"/>
      <c r="W76" s="48"/>
    </row>
    <row r="77" spans="1:24" ht="20.100000000000001" customHeight="1" x14ac:dyDescent="0.15">
      <c r="A77" s="11">
        <f>IF(OR(AND($I63="する",ISBLANK($I77)),AND($I63="しない",NOT(ISBLANK($I77)))), 1001, 0)</f>
        <v>0</v>
      </c>
      <c r="B77" s="11"/>
      <c r="C77" s="27"/>
      <c r="D77" s="28">
        <f>D75+1</f>
        <v>6</v>
      </c>
      <c r="E77" s="9" t="s">
        <v>38</v>
      </c>
      <c r="I77" s="125"/>
      <c r="J77" s="125"/>
      <c r="K77" s="125"/>
      <c r="L77" s="125"/>
      <c r="M77" s="125"/>
      <c r="N77" s="125"/>
      <c r="O77" s="125"/>
      <c r="P77" s="125"/>
      <c r="Q77" s="125"/>
      <c r="R77" s="125"/>
      <c r="S77" s="125"/>
      <c r="T77" s="125"/>
      <c r="U77" s="125"/>
      <c r="V77" s="125"/>
      <c r="W77" s="48"/>
    </row>
    <row r="78" spans="1:24" ht="20.100000000000001" customHeight="1" x14ac:dyDescent="0.15">
      <c r="A78" s="11"/>
      <c r="B78" s="11"/>
      <c r="C78" s="32"/>
      <c r="D78" s="25"/>
      <c r="E78" s="25"/>
      <c r="F78" s="25"/>
      <c r="G78" s="25"/>
      <c r="H78" s="25"/>
      <c r="I78" s="34"/>
      <c r="J78" s="30" t="s">
        <v>116</v>
      </c>
      <c r="K78" s="31"/>
      <c r="L78" s="31"/>
      <c r="M78" s="31"/>
      <c r="N78" s="31"/>
      <c r="O78" s="31"/>
      <c r="P78" s="31"/>
      <c r="Q78" s="31"/>
      <c r="R78" s="31"/>
      <c r="S78" s="31"/>
      <c r="T78" s="31"/>
      <c r="U78" s="25"/>
      <c r="W78" s="48"/>
    </row>
    <row r="79" spans="1:24" ht="20.100000000000001" customHeight="1" x14ac:dyDescent="0.15">
      <c r="A79" s="11">
        <f>IF(OR(AND($I63="する",ISBLANK($I79)),AND($I63="しない",NOT(ISBLANK($I79)))), 1001, 0)</f>
        <v>0</v>
      </c>
      <c r="B79" s="11"/>
      <c r="C79" s="27"/>
      <c r="D79" s="28">
        <f>D77+1</f>
        <v>7</v>
      </c>
      <c r="E79" s="9" t="s">
        <v>39</v>
      </c>
      <c r="I79" s="125"/>
      <c r="J79" s="125"/>
      <c r="K79" s="125"/>
      <c r="L79" s="125"/>
      <c r="M79" s="125"/>
      <c r="N79" s="125"/>
      <c r="O79" s="125"/>
      <c r="P79" s="125"/>
      <c r="Q79" s="125"/>
      <c r="R79" s="125"/>
      <c r="S79" s="125"/>
      <c r="T79" s="125"/>
      <c r="U79" s="125"/>
      <c r="V79" s="125"/>
      <c r="W79" s="48"/>
    </row>
    <row r="80" spans="1:24" ht="20.100000000000001" customHeight="1" x14ac:dyDescent="0.15">
      <c r="A80" s="11"/>
      <c r="B80" s="11"/>
      <c r="C80" s="32"/>
      <c r="D80" s="25"/>
      <c r="E80" s="25"/>
      <c r="F80" s="25"/>
      <c r="G80" s="25"/>
      <c r="H80" s="25"/>
      <c r="I80" s="34"/>
      <c r="J80" s="30" t="s">
        <v>40</v>
      </c>
      <c r="K80" s="31"/>
      <c r="L80" s="31"/>
      <c r="M80" s="31"/>
      <c r="N80" s="31"/>
      <c r="O80" s="31"/>
      <c r="P80" s="31"/>
      <c r="Q80" s="31"/>
      <c r="R80" s="31"/>
      <c r="S80" s="31"/>
      <c r="T80" s="31"/>
      <c r="U80" s="25"/>
      <c r="W80" s="48"/>
    </row>
    <row r="81" spans="1:24" ht="20.100000000000001" customHeight="1" x14ac:dyDescent="0.15">
      <c r="A81" s="11">
        <f>IF(OR(AND($I63="する",ISBLANK($I81)),AND($I63="しない",NOT(ISBLANK($I81)))), 1001, 0)</f>
        <v>0</v>
      </c>
      <c r="B81" s="11"/>
      <c r="C81" s="27"/>
      <c r="D81" s="28">
        <f>D79+1</f>
        <v>8</v>
      </c>
      <c r="E81" s="9" t="s">
        <v>41</v>
      </c>
      <c r="I81" s="125"/>
      <c r="J81" s="125"/>
      <c r="K81" s="125"/>
      <c r="L81" s="125"/>
      <c r="M81" s="125"/>
      <c r="N81" s="125"/>
      <c r="O81" s="125"/>
      <c r="P81" s="125"/>
      <c r="Q81" s="125"/>
      <c r="R81" s="125"/>
      <c r="S81" s="125"/>
      <c r="T81" s="125"/>
      <c r="U81" s="125"/>
      <c r="V81" s="125"/>
      <c r="W81" s="48"/>
    </row>
    <row r="82" spans="1:24" ht="20.100000000000001" customHeight="1" x14ac:dyDescent="0.15">
      <c r="A82" s="11"/>
      <c r="B82" s="11"/>
      <c r="C82" s="32"/>
      <c r="D82" s="25"/>
      <c r="E82" s="25"/>
      <c r="F82" s="25"/>
      <c r="G82" s="25"/>
      <c r="H82" s="25"/>
      <c r="I82" s="34"/>
      <c r="J82" s="30" t="s">
        <v>42</v>
      </c>
      <c r="K82" s="31"/>
      <c r="L82" s="31"/>
      <c r="M82" s="31"/>
      <c r="N82" s="31"/>
      <c r="O82" s="31"/>
      <c r="P82" s="31"/>
      <c r="Q82" s="31"/>
      <c r="R82" s="31"/>
      <c r="S82" s="31"/>
      <c r="T82" s="31"/>
      <c r="U82" s="25"/>
      <c r="W82" s="48"/>
    </row>
    <row r="83" spans="1:24" ht="20.100000000000001" customHeight="1" x14ac:dyDescent="0.15">
      <c r="A83" s="11">
        <f>IF(OR(AND($I63="する",NOT(AND(I83&lt;&gt;"",ISNUMBER(VALUE(SUBSTITUTE(I83,"-","")))))), AND($I63="しない",NOT(ISBLANK($I83)))), 1001, 0)</f>
        <v>0</v>
      </c>
      <c r="B83" s="11"/>
      <c r="C83" s="27"/>
      <c r="D83" s="28">
        <f>D81+1</f>
        <v>9</v>
      </c>
      <c r="E83" s="9" t="s">
        <v>6</v>
      </c>
      <c r="I83" s="125"/>
      <c r="J83" s="125"/>
      <c r="K83" s="125"/>
      <c r="L83" s="125"/>
      <c r="M83" s="125"/>
      <c r="N83" s="25"/>
      <c r="O83" s="25"/>
      <c r="P83" s="25"/>
      <c r="Q83" s="25"/>
      <c r="R83" s="25"/>
      <c r="S83" s="25"/>
      <c r="T83" s="25"/>
      <c r="U83" s="25"/>
      <c r="W83" s="48"/>
    </row>
    <row r="84" spans="1:24" ht="20.100000000000001" customHeight="1" x14ac:dyDescent="0.15">
      <c r="A84" s="11"/>
      <c r="B84" s="11"/>
      <c r="C84" s="32"/>
      <c r="D84" s="25"/>
      <c r="E84" s="25"/>
      <c r="F84" s="25"/>
      <c r="G84" s="25"/>
      <c r="H84" s="25"/>
      <c r="I84" s="29"/>
      <c r="J84" s="30" t="s">
        <v>115</v>
      </c>
      <c r="K84" s="31"/>
      <c r="L84" s="31"/>
      <c r="M84" s="31"/>
      <c r="N84" s="31"/>
      <c r="O84" s="31"/>
      <c r="P84" s="31"/>
      <c r="Q84" s="31"/>
      <c r="R84" s="31"/>
      <c r="S84" s="31"/>
      <c r="T84" s="31"/>
      <c r="U84" s="25"/>
      <c r="W84" s="48"/>
    </row>
    <row r="85" spans="1:24" ht="20.100000000000001" customHeight="1" x14ac:dyDescent="0.15">
      <c r="A85" s="11">
        <f>IF(OR(AND($I63="する",AND(I85&lt;&gt;"",NOT(ISNUMBER(VALUE(SUBSTITUTE(I85,"-","")))))), AND($I63="しない",NOT(ISBLANK($I85)))), 1001, 0)</f>
        <v>0</v>
      </c>
      <c r="B85" s="11"/>
      <c r="C85" s="27"/>
      <c r="D85" s="28">
        <f>D83+1</f>
        <v>10</v>
      </c>
      <c r="E85" s="9" t="s">
        <v>7</v>
      </c>
      <c r="I85" s="125"/>
      <c r="J85" s="125"/>
      <c r="K85" s="125"/>
      <c r="L85" s="125"/>
      <c r="M85" s="125"/>
      <c r="N85" s="25"/>
      <c r="O85" s="25"/>
      <c r="P85" s="25"/>
      <c r="Q85" s="25"/>
      <c r="R85" s="25"/>
      <c r="S85" s="25"/>
      <c r="T85" s="25"/>
      <c r="U85" s="25"/>
      <c r="W85" s="48"/>
    </row>
    <row r="86" spans="1:24" s="53" customFormat="1" ht="20.100000000000001" customHeight="1" x14ac:dyDescent="0.15">
      <c r="A86" s="50"/>
      <c r="B86" s="50"/>
      <c r="C86" s="51"/>
      <c r="D86" s="52"/>
      <c r="E86" s="52"/>
      <c r="F86" s="52"/>
      <c r="G86" s="52"/>
      <c r="H86" s="52"/>
      <c r="I86" s="35"/>
      <c r="J86" s="289" t="s">
        <v>46</v>
      </c>
      <c r="K86" s="290"/>
      <c r="L86" s="290"/>
      <c r="M86" s="290"/>
      <c r="N86" s="290"/>
      <c r="O86" s="290"/>
      <c r="P86" s="290"/>
      <c r="Q86" s="290"/>
      <c r="R86" s="290"/>
      <c r="S86" s="290"/>
      <c r="T86" s="290"/>
      <c r="U86" s="52"/>
      <c r="W86" s="48"/>
      <c r="X86" s="9"/>
    </row>
    <row r="87" spans="1:24" ht="20.100000000000001" customHeight="1" x14ac:dyDescent="0.15">
      <c r="A87" s="11">
        <f>IF(AND(I63="しない",NOT(ISBLANK($I87))), 1001, 0)</f>
        <v>0</v>
      </c>
      <c r="B87" s="11"/>
      <c r="C87" s="27"/>
      <c r="D87" s="28">
        <f>D85+1</f>
        <v>11</v>
      </c>
      <c r="E87" s="9" t="s">
        <v>9</v>
      </c>
      <c r="I87" s="125"/>
      <c r="J87" s="125"/>
      <c r="K87" s="125"/>
      <c r="L87" s="125"/>
      <c r="M87" s="125"/>
      <c r="N87" s="125"/>
      <c r="O87" s="125"/>
      <c r="P87" s="125"/>
      <c r="Q87" s="125"/>
      <c r="R87" s="125"/>
      <c r="S87" s="125"/>
      <c r="T87" s="125"/>
      <c r="U87" s="125"/>
      <c r="V87" s="125"/>
      <c r="W87" s="48"/>
    </row>
    <row r="88" spans="1:24" ht="20.100000000000001" customHeight="1" x14ac:dyDescent="0.15">
      <c r="A88" s="11"/>
      <c r="B88" s="11"/>
      <c r="C88" s="32"/>
      <c r="D88" s="25"/>
      <c r="E88" s="25"/>
      <c r="F88" s="25"/>
      <c r="G88" s="25"/>
      <c r="H88" s="25"/>
      <c r="I88" s="34"/>
      <c r="J88" s="30" t="s">
        <v>12</v>
      </c>
      <c r="K88" s="31"/>
      <c r="L88" s="31"/>
      <c r="M88" s="31"/>
      <c r="N88" s="31"/>
      <c r="O88" s="31"/>
      <c r="P88" s="31"/>
      <c r="Q88" s="31"/>
      <c r="R88" s="31"/>
      <c r="S88" s="31"/>
      <c r="T88" s="31"/>
      <c r="U88" s="25"/>
      <c r="W88" s="48"/>
    </row>
    <row r="89" spans="1:24" ht="15" customHeight="1" x14ac:dyDescent="0.15">
      <c r="A89" s="11"/>
      <c r="B89" s="11"/>
      <c r="C89" s="40"/>
      <c r="D89" s="41"/>
      <c r="E89" s="41"/>
      <c r="F89" s="41"/>
      <c r="G89" s="41"/>
      <c r="H89" s="41"/>
      <c r="I89" s="54"/>
      <c r="J89" s="42"/>
      <c r="K89" s="42"/>
      <c r="L89" s="42"/>
      <c r="M89" s="42"/>
      <c r="N89" s="42"/>
      <c r="O89" s="42"/>
      <c r="P89" s="42"/>
      <c r="Q89" s="42"/>
      <c r="R89" s="42"/>
      <c r="S89" s="42"/>
      <c r="T89" s="42"/>
      <c r="U89" s="41"/>
      <c r="V89" s="55"/>
      <c r="W89" s="56"/>
    </row>
    <row r="90" spans="1:24" ht="15" customHeight="1" x14ac:dyDescent="0.15">
      <c r="A90" s="11"/>
      <c r="B90" s="11"/>
      <c r="C90" s="25"/>
      <c r="D90" s="25"/>
      <c r="E90" s="25"/>
      <c r="F90" s="25"/>
      <c r="G90" s="25"/>
      <c r="H90" s="25"/>
      <c r="I90" s="57"/>
      <c r="J90" s="39"/>
      <c r="K90" s="39"/>
      <c r="L90" s="39"/>
      <c r="M90" s="39"/>
      <c r="N90" s="39"/>
      <c r="O90" s="39"/>
      <c r="P90" s="39"/>
      <c r="Q90" s="39"/>
      <c r="R90" s="39"/>
      <c r="S90" s="39"/>
      <c r="T90" s="39"/>
      <c r="U90" s="25"/>
      <c r="W90" s="58"/>
    </row>
    <row r="91" spans="1:24" ht="15.75" hidden="1" customHeight="1" x14ac:dyDescent="0.15">
      <c r="A91" s="11"/>
      <c r="B91" s="11"/>
      <c r="C91" s="25"/>
      <c r="D91" s="25"/>
      <c r="E91" s="25"/>
      <c r="F91" s="25"/>
      <c r="G91" s="25"/>
      <c r="H91" s="25"/>
      <c r="I91" s="39"/>
      <c r="J91" s="25"/>
      <c r="K91" s="25"/>
      <c r="L91" s="25"/>
      <c r="M91" s="25"/>
      <c r="N91" s="25"/>
      <c r="O91" s="25"/>
      <c r="P91" s="25"/>
      <c r="Q91" s="25"/>
      <c r="R91" s="25"/>
      <c r="S91" s="25"/>
      <c r="T91" s="25"/>
      <c r="U91" s="25"/>
      <c r="V91" s="25"/>
      <c r="W91" s="25"/>
    </row>
    <row r="92" spans="1:24" ht="15.75" hidden="1" customHeight="1" x14ac:dyDescent="0.15">
      <c r="A92" s="11"/>
      <c r="B92" s="11"/>
      <c r="C92" s="25"/>
      <c r="D92" s="25"/>
      <c r="E92" s="25"/>
      <c r="F92" s="25"/>
      <c r="G92" s="25"/>
      <c r="H92" s="25"/>
      <c r="I92" s="39"/>
      <c r="J92" s="25"/>
      <c r="K92" s="25"/>
      <c r="L92" s="25"/>
      <c r="M92" s="25"/>
      <c r="N92" s="25"/>
      <c r="O92" s="25"/>
      <c r="P92" s="25"/>
      <c r="Q92" s="25"/>
      <c r="R92" s="25"/>
      <c r="S92" s="25"/>
      <c r="T92" s="25"/>
      <c r="U92" s="25"/>
      <c r="V92" s="25"/>
      <c r="W92" s="25"/>
    </row>
    <row r="93" spans="1:24" ht="15.75" hidden="1" customHeight="1" x14ac:dyDescent="0.15">
      <c r="A93" s="11"/>
      <c r="B93" s="11"/>
    </row>
    <row r="94" spans="1:24" ht="15.75" hidden="1" customHeight="1" x14ac:dyDescent="0.15">
      <c r="A94" s="11"/>
      <c r="B94" s="11"/>
    </row>
    <row r="95" spans="1:24" ht="15.75" hidden="1" customHeight="1" x14ac:dyDescent="0.15">
      <c r="A95" s="11"/>
      <c r="B95" s="11"/>
    </row>
    <row r="96" spans="1:24" ht="15.75" hidden="1" customHeight="1" x14ac:dyDescent="0.15">
      <c r="A96" s="11"/>
      <c r="B96" s="11"/>
    </row>
    <row r="97" spans="1:23" ht="15.75" hidden="1" customHeight="1" x14ac:dyDescent="0.15">
      <c r="A97" s="11"/>
      <c r="B97" s="11"/>
    </row>
    <row r="98" spans="1:23" ht="15.75" hidden="1" customHeight="1" x14ac:dyDescent="0.15">
      <c r="A98" s="11"/>
      <c r="B98" s="11"/>
    </row>
    <row r="99" spans="1:23" ht="15.75" hidden="1" customHeight="1" x14ac:dyDescent="0.15">
      <c r="A99" s="11"/>
      <c r="B99" s="11"/>
    </row>
    <row r="100" spans="1:23" ht="15.75" hidden="1" customHeight="1" x14ac:dyDescent="0.15">
      <c r="A100" s="11"/>
      <c r="B100" s="11"/>
    </row>
    <row r="101" spans="1:23" ht="15.75" hidden="1" customHeight="1" x14ac:dyDescent="0.15">
      <c r="A101" s="11"/>
      <c r="B101" s="11"/>
    </row>
    <row r="102" spans="1:23" ht="15.75" hidden="1" customHeight="1" x14ac:dyDescent="0.15">
      <c r="A102" s="11"/>
      <c r="B102" s="11"/>
    </row>
    <row r="103" spans="1:23" ht="15.75" hidden="1" customHeight="1" x14ac:dyDescent="0.15">
      <c r="A103" s="11"/>
      <c r="B103" s="11"/>
    </row>
    <row r="104" spans="1:23" ht="15.75" hidden="1" customHeight="1" x14ac:dyDescent="0.15">
      <c r="A104" s="11"/>
      <c r="B104" s="11"/>
    </row>
    <row r="105" spans="1:23" ht="15.75" hidden="1" customHeight="1" x14ac:dyDescent="0.15">
      <c r="A105" s="11"/>
      <c r="B105" s="11"/>
    </row>
    <row r="106" spans="1:23" ht="15.75" hidden="1" customHeight="1" x14ac:dyDescent="0.15">
      <c r="A106" s="11"/>
      <c r="B106" s="11"/>
    </row>
    <row r="107" spans="1:23" ht="15.75" hidden="1" customHeight="1" x14ac:dyDescent="0.15">
      <c r="A107" s="11"/>
      <c r="B107" s="11"/>
    </row>
    <row r="108" spans="1:23" ht="15.75" customHeight="1" x14ac:dyDescent="0.15">
      <c r="A108" s="11"/>
      <c r="B108" s="11"/>
    </row>
    <row r="109" spans="1:23" ht="20.100000000000001" customHeight="1" x14ac:dyDescent="0.15">
      <c r="A109" s="11"/>
      <c r="B109" s="11"/>
      <c r="C109" s="135" t="s">
        <v>22</v>
      </c>
      <c r="D109" s="136"/>
      <c r="E109" s="136"/>
      <c r="F109" s="136"/>
      <c r="G109" s="136"/>
      <c r="H109" s="137"/>
    </row>
    <row r="110" spans="1:23" ht="15.75" customHeight="1" x14ac:dyDescent="0.15">
      <c r="A110" s="11"/>
      <c r="B110" s="11"/>
      <c r="C110" s="59"/>
      <c r="D110" s="60"/>
      <c r="E110" s="60"/>
      <c r="F110" s="60"/>
      <c r="G110" s="60"/>
      <c r="H110" s="60"/>
      <c r="I110" s="23"/>
      <c r="J110" s="23"/>
      <c r="K110" s="23"/>
      <c r="L110" s="23"/>
      <c r="M110" s="23"/>
      <c r="N110" s="23"/>
      <c r="O110" s="23"/>
      <c r="P110" s="23"/>
      <c r="Q110" s="23"/>
      <c r="R110" s="23"/>
      <c r="S110" s="23"/>
      <c r="T110" s="23"/>
      <c r="U110" s="23"/>
      <c r="V110" s="23"/>
      <c r="W110" s="24"/>
    </row>
    <row r="111" spans="1:23" ht="30" customHeight="1" x14ac:dyDescent="0.15">
      <c r="A111" s="11"/>
      <c r="B111" s="11"/>
      <c r="C111" s="59"/>
      <c r="D111" s="237" t="s">
        <v>43</v>
      </c>
      <c r="E111" s="238"/>
      <c r="F111" s="238"/>
      <c r="G111" s="238"/>
      <c r="H111" s="238"/>
      <c r="I111" s="238"/>
      <c r="J111" s="238"/>
      <c r="K111" s="238"/>
      <c r="L111" s="238"/>
      <c r="M111" s="238"/>
      <c r="N111" s="238"/>
      <c r="O111" s="238"/>
      <c r="P111" s="238"/>
      <c r="Q111" s="238"/>
      <c r="R111" s="238"/>
      <c r="S111" s="238"/>
      <c r="T111" s="238"/>
      <c r="U111" s="238"/>
      <c r="V111" s="238"/>
      <c r="W111" s="26"/>
    </row>
    <row r="112" spans="1:23" ht="20.100000000000001" customHeight="1" x14ac:dyDescent="0.15">
      <c r="A112" s="11"/>
      <c r="B112" s="11"/>
      <c r="C112" s="27"/>
      <c r="D112" s="28">
        <v>1</v>
      </c>
      <c r="E112" s="9" t="s">
        <v>8</v>
      </c>
      <c r="I112" s="125" t="s">
        <v>142</v>
      </c>
      <c r="J112" s="125"/>
      <c r="K112" s="125"/>
      <c r="L112" s="125"/>
      <c r="M112" s="125"/>
      <c r="N112" s="125"/>
      <c r="O112" s="125"/>
      <c r="P112" s="125"/>
      <c r="Q112" s="125"/>
      <c r="R112" s="125"/>
      <c r="S112" s="125"/>
      <c r="T112" s="125"/>
      <c r="U112" s="125"/>
      <c r="V112" s="125"/>
      <c r="W112" s="26"/>
    </row>
    <row r="113" spans="1:23" ht="20.100000000000001" customHeight="1" x14ac:dyDescent="0.15">
      <c r="A113" s="11"/>
      <c r="B113" s="11"/>
      <c r="C113" s="27"/>
      <c r="D113" s="28"/>
      <c r="E113" s="25"/>
      <c r="F113" s="25"/>
      <c r="G113" s="25"/>
      <c r="H113" s="25"/>
      <c r="I113" s="34"/>
      <c r="J113" s="30" t="s">
        <v>29</v>
      </c>
      <c r="K113" s="31"/>
      <c r="L113" s="31"/>
      <c r="M113" s="31"/>
      <c r="N113" s="31"/>
      <c r="O113" s="31"/>
      <c r="P113" s="31"/>
      <c r="Q113" s="31"/>
      <c r="R113" s="31"/>
      <c r="S113" s="31"/>
      <c r="T113" s="31"/>
      <c r="U113" s="31"/>
      <c r="V113" s="31"/>
      <c r="W113" s="26"/>
    </row>
    <row r="114" spans="1:23" ht="20.100000000000001" customHeight="1" x14ac:dyDescent="0.15">
      <c r="A114" s="11"/>
      <c r="B114" s="11"/>
      <c r="C114" s="27"/>
      <c r="D114" s="28">
        <v>2</v>
      </c>
      <c r="E114" s="9" t="s">
        <v>14</v>
      </c>
      <c r="I114" s="125" t="s">
        <v>143</v>
      </c>
      <c r="J114" s="125"/>
      <c r="K114" s="125"/>
      <c r="L114" s="125"/>
      <c r="M114" s="125"/>
      <c r="N114" s="125"/>
      <c r="O114" s="125"/>
      <c r="P114" s="125"/>
      <c r="Q114" s="125"/>
      <c r="R114" s="125"/>
      <c r="S114" s="125"/>
      <c r="T114" s="125"/>
      <c r="U114" s="125"/>
      <c r="V114" s="125"/>
      <c r="W114" s="26"/>
    </row>
    <row r="115" spans="1:23" ht="20.100000000000001" customHeight="1" x14ac:dyDescent="0.15">
      <c r="A115" s="11"/>
      <c r="B115" s="11"/>
      <c r="C115" s="27"/>
      <c r="D115" s="28"/>
      <c r="E115" s="25"/>
      <c r="F115" s="25"/>
      <c r="G115" s="25"/>
      <c r="H115" s="25"/>
      <c r="I115" s="34"/>
      <c r="J115" s="30" t="s">
        <v>10</v>
      </c>
      <c r="K115" s="31"/>
      <c r="L115" s="31"/>
      <c r="M115" s="31"/>
      <c r="N115" s="31"/>
      <c r="O115" s="31"/>
      <c r="P115" s="31"/>
      <c r="Q115" s="31"/>
      <c r="R115" s="31"/>
      <c r="S115" s="31"/>
      <c r="T115" s="31"/>
      <c r="U115" s="31"/>
      <c r="V115" s="31"/>
      <c r="W115" s="26"/>
    </row>
    <row r="116" spans="1:23" ht="20.100000000000001" customHeight="1" x14ac:dyDescent="0.15">
      <c r="A116" s="11"/>
      <c r="B116" s="11"/>
      <c r="C116" s="27"/>
      <c r="D116" s="28">
        <v>3</v>
      </c>
      <c r="E116" s="9" t="s">
        <v>13</v>
      </c>
      <c r="I116" s="125" t="s">
        <v>144</v>
      </c>
      <c r="J116" s="125"/>
      <c r="K116" s="125"/>
      <c r="L116" s="125"/>
      <c r="M116" s="125"/>
      <c r="N116" s="125"/>
      <c r="O116" s="125"/>
      <c r="P116" s="125"/>
      <c r="Q116" s="125"/>
      <c r="R116" s="125"/>
      <c r="S116" s="125"/>
      <c r="T116" s="125"/>
      <c r="U116" s="125"/>
      <c r="V116" s="125"/>
      <c r="W116" s="26"/>
    </row>
    <row r="117" spans="1:23" ht="20.100000000000001" customHeight="1" x14ac:dyDescent="0.15">
      <c r="A117" s="11"/>
      <c r="B117" s="11"/>
      <c r="C117" s="27"/>
      <c r="D117" s="28"/>
      <c r="E117" s="25"/>
      <c r="F117" s="25"/>
      <c r="G117" s="25"/>
      <c r="H117" s="25"/>
      <c r="I117" s="34"/>
      <c r="J117" s="30" t="s">
        <v>11</v>
      </c>
      <c r="K117" s="31"/>
      <c r="L117" s="31"/>
      <c r="M117" s="31"/>
      <c r="N117" s="31"/>
      <c r="O117" s="31"/>
      <c r="P117" s="31"/>
      <c r="Q117" s="31"/>
      <c r="R117" s="31"/>
      <c r="S117" s="31"/>
      <c r="T117" s="31"/>
      <c r="U117" s="31"/>
      <c r="V117" s="31"/>
      <c r="W117" s="26"/>
    </row>
    <row r="118" spans="1:23" ht="20.100000000000001" customHeight="1" x14ac:dyDescent="0.15">
      <c r="A118" s="11">
        <f>IF(AND(I118&lt;&gt;"",NOT(ISNUMBER(VALUE(SUBSTITUTE(I118,"-",""))))), 1001, 0)</f>
        <v>0</v>
      </c>
      <c r="B118" s="11"/>
      <c r="C118" s="27"/>
      <c r="D118" s="28">
        <v>4</v>
      </c>
      <c r="E118" s="9" t="s">
        <v>6</v>
      </c>
      <c r="I118" s="125" t="s">
        <v>145</v>
      </c>
      <c r="J118" s="125"/>
      <c r="K118" s="125"/>
      <c r="L118" s="125"/>
      <c r="M118" s="125"/>
      <c r="N118" s="25"/>
      <c r="O118" s="25"/>
      <c r="P118" s="25"/>
      <c r="Q118" s="25"/>
      <c r="R118" s="25"/>
      <c r="S118" s="25"/>
      <c r="T118" s="25"/>
      <c r="U118" s="25"/>
      <c r="V118" s="25"/>
      <c r="W118" s="26"/>
    </row>
    <row r="119" spans="1:23" ht="20.100000000000001" customHeight="1" x14ac:dyDescent="0.15">
      <c r="A119" s="11"/>
      <c r="B119" s="11"/>
      <c r="C119" s="32"/>
      <c r="D119" s="25"/>
      <c r="E119" s="25"/>
      <c r="F119" s="25"/>
      <c r="G119" s="25"/>
      <c r="H119" s="25"/>
      <c r="I119" s="34"/>
      <c r="J119" s="38" t="s">
        <v>46</v>
      </c>
      <c r="K119" s="39"/>
      <c r="L119" s="39"/>
      <c r="M119" s="39"/>
      <c r="N119" s="39"/>
      <c r="O119" s="39"/>
      <c r="P119" s="39"/>
      <c r="Q119" s="39"/>
      <c r="R119" s="39"/>
      <c r="S119" s="39"/>
      <c r="T119" s="39"/>
      <c r="U119" s="39"/>
      <c r="V119" s="39"/>
      <c r="W119" s="26"/>
    </row>
    <row r="120" spans="1:23" ht="20.100000000000001" customHeight="1" x14ac:dyDescent="0.15">
      <c r="A120" s="11">
        <f>IF(AND(I120&lt;&gt;"",NOT(ISNUMBER(VALUE(SUBSTITUTE(I120,"-",""))))), 1001, 0)</f>
        <v>0</v>
      </c>
      <c r="B120" s="11"/>
      <c r="C120" s="27"/>
      <c r="D120" s="28">
        <v>5</v>
      </c>
      <c r="E120" s="9" t="s">
        <v>7</v>
      </c>
      <c r="I120" s="125" t="s">
        <v>146</v>
      </c>
      <c r="J120" s="125"/>
      <c r="K120" s="125"/>
      <c r="L120" s="125"/>
      <c r="M120" s="125"/>
      <c r="N120" s="25"/>
      <c r="O120" s="25"/>
      <c r="P120" s="25"/>
      <c r="Q120" s="25"/>
      <c r="R120" s="25"/>
      <c r="S120" s="25"/>
      <c r="T120" s="25"/>
      <c r="U120" s="25"/>
      <c r="V120" s="25"/>
      <c r="W120" s="26"/>
    </row>
    <row r="121" spans="1:23" ht="20.100000000000001" customHeight="1" x14ac:dyDescent="0.15">
      <c r="A121" s="11"/>
      <c r="B121" s="11"/>
      <c r="C121" s="32"/>
      <c r="D121" s="25"/>
      <c r="E121" s="25"/>
      <c r="F121" s="25"/>
      <c r="G121" s="25"/>
      <c r="H121" s="25"/>
      <c r="I121" s="34"/>
      <c r="J121" s="30" t="s">
        <v>46</v>
      </c>
      <c r="K121" s="39"/>
      <c r="L121" s="39"/>
      <c r="M121" s="39"/>
      <c r="N121" s="39"/>
      <c r="O121" s="39"/>
      <c r="P121" s="39"/>
      <c r="Q121" s="39"/>
      <c r="R121" s="39"/>
      <c r="S121" s="39"/>
      <c r="T121" s="39"/>
      <c r="U121" s="39"/>
      <c r="V121" s="39"/>
      <c r="W121" s="26"/>
    </row>
    <row r="122" spans="1:23" ht="20.100000000000001" customHeight="1" x14ac:dyDescent="0.15">
      <c r="A122" s="11"/>
      <c r="B122" s="11"/>
      <c r="C122" s="27"/>
      <c r="D122" s="28">
        <v>6</v>
      </c>
      <c r="E122" s="9" t="s">
        <v>9</v>
      </c>
      <c r="I122" s="125" t="s">
        <v>147</v>
      </c>
      <c r="J122" s="125"/>
      <c r="K122" s="125"/>
      <c r="L122" s="125"/>
      <c r="M122" s="125"/>
      <c r="N122" s="125"/>
      <c r="O122" s="125"/>
      <c r="P122" s="125"/>
      <c r="Q122" s="125"/>
      <c r="R122" s="125"/>
      <c r="S122" s="125"/>
      <c r="T122" s="125"/>
      <c r="U122" s="125"/>
      <c r="V122" s="125"/>
      <c r="W122" s="26"/>
    </row>
    <row r="123" spans="1:23" ht="20.100000000000001" customHeight="1" x14ac:dyDescent="0.15">
      <c r="A123" s="11"/>
      <c r="B123" s="11"/>
      <c r="C123" s="32"/>
      <c r="D123" s="25"/>
      <c r="E123" s="25"/>
      <c r="F123" s="25"/>
      <c r="G123" s="25"/>
      <c r="H123" s="25"/>
      <c r="I123" s="34"/>
      <c r="J123" s="30" t="s">
        <v>12</v>
      </c>
      <c r="K123" s="39"/>
      <c r="L123" s="39"/>
      <c r="M123" s="39"/>
      <c r="N123" s="39"/>
      <c r="O123" s="39"/>
      <c r="P123" s="39"/>
      <c r="Q123" s="39"/>
      <c r="R123" s="39"/>
      <c r="S123" s="39"/>
      <c r="T123" s="39"/>
      <c r="U123" s="39"/>
      <c r="V123" s="39"/>
      <c r="W123" s="26"/>
    </row>
    <row r="124" spans="1:23" ht="15.75" customHeight="1" x14ac:dyDescent="0.15">
      <c r="A124" s="11"/>
      <c r="B124" s="11"/>
      <c r="C124" s="40"/>
      <c r="D124" s="41"/>
      <c r="E124" s="41"/>
      <c r="F124" s="41"/>
      <c r="G124" s="41"/>
      <c r="H124" s="41"/>
      <c r="I124" s="42"/>
      <c r="J124" s="42"/>
      <c r="K124" s="42"/>
      <c r="L124" s="42"/>
      <c r="M124" s="42"/>
      <c r="N124" s="42"/>
      <c r="O124" s="42"/>
      <c r="P124" s="42"/>
      <c r="Q124" s="42"/>
      <c r="R124" s="42"/>
      <c r="S124" s="42"/>
      <c r="T124" s="42"/>
      <c r="U124" s="42"/>
      <c r="V124" s="42"/>
      <c r="W124" s="43"/>
    </row>
    <row r="125" spans="1:23" ht="15.75" customHeight="1" x14ac:dyDescent="0.15">
      <c r="A125" s="11"/>
      <c r="B125" s="11"/>
      <c r="C125" s="25"/>
      <c r="D125" s="25"/>
      <c r="E125" s="25"/>
      <c r="F125" s="25"/>
      <c r="G125" s="25"/>
      <c r="H125" s="25"/>
      <c r="I125" s="39"/>
      <c r="J125" s="39"/>
      <c r="K125" s="39"/>
      <c r="L125" s="39"/>
      <c r="M125" s="39"/>
      <c r="N125" s="39"/>
      <c r="O125" s="39"/>
      <c r="P125" s="39"/>
      <c r="Q125" s="39"/>
      <c r="R125" s="39"/>
      <c r="S125" s="39"/>
      <c r="T125" s="39"/>
      <c r="U125" s="39"/>
      <c r="V125" s="39"/>
      <c r="W125" s="25"/>
    </row>
    <row r="126" spans="1:23" ht="15.75" hidden="1" customHeight="1" x14ac:dyDescent="0.15">
      <c r="A126" s="11"/>
      <c r="B126" s="11"/>
      <c r="C126" s="25"/>
      <c r="D126" s="25"/>
      <c r="E126" s="25"/>
      <c r="F126" s="25"/>
      <c r="G126" s="25"/>
      <c r="H126" s="25"/>
      <c r="I126" s="39"/>
      <c r="J126" s="25"/>
      <c r="K126" s="25"/>
      <c r="L126" s="25"/>
      <c r="M126" s="25"/>
      <c r="N126" s="25"/>
      <c r="O126" s="25"/>
      <c r="P126" s="25"/>
      <c r="Q126" s="25"/>
      <c r="R126" s="25"/>
      <c r="S126" s="25"/>
      <c r="T126" s="25"/>
      <c r="U126" s="25"/>
      <c r="V126" s="25"/>
      <c r="W126" s="25"/>
    </row>
    <row r="127" spans="1:23" ht="15.75" hidden="1" customHeight="1" x14ac:dyDescent="0.15">
      <c r="A127" s="11"/>
      <c r="B127" s="11"/>
      <c r="C127" s="25"/>
      <c r="D127" s="25"/>
      <c r="E127" s="25"/>
      <c r="F127" s="25"/>
      <c r="G127" s="25"/>
      <c r="H127" s="25"/>
      <c r="I127" s="39"/>
      <c r="J127" s="25"/>
      <c r="K127" s="25"/>
      <c r="L127" s="25"/>
      <c r="M127" s="25"/>
      <c r="N127" s="25"/>
      <c r="O127" s="25"/>
      <c r="P127" s="25"/>
      <c r="Q127" s="25"/>
      <c r="R127" s="25"/>
      <c r="S127" s="25"/>
      <c r="T127" s="25"/>
      <c r="U127" s="25"/>
      <c r="V127" s="25"/>
      <c r="W127" s="25"/>
    </row>
    <row r="128" spans="1:23" ht="15.75" hidden="1" customHeight="1" x14ac:dyDescent="0.15">
      <c r="A128" s="11"/>
      <c r="B128" s="11"/>
      <c r="C128" s="25"/>
      <c r="D128" s="25"/>
      <c r="E128" s="25"/>
      <c r="F128" s="25"/>
      <c r="G128" s="25"/>
      <c r="H128" s="25"/>
      <c r="I128" s="39"/>
      <c r="J128" s="25"/>
      <c r="K128" s="25"/>
      <c r="L128" s="25"/>
      <c r="M128" s="25"/>
      <c r="N128" s="25"/>
      <c r="O128" s="25"/>
      <c r="P128" s="25"/>
      <c r="Q128" s="25"/>
      <c r="R128" s="25"/>
      <c r="S128" s="25"/>
      <c r="T128" s="25"/>
      <c r="U128" s="25"/>
      <c r="V128" s="25"/>
      <c r="W128" s="25"/>
    </row>
    <row r="129" spans="1:2" ht="15.75" hidden="1" customHeight="1" x14ac:dyDescent="0.15">
      <c r="A129" s="11"/>
      <c r="B129" s="11"/>
    </row>
    <row r="130" spans="1:2" ht="15.75" hidden="1" customHeight="1" x14ac:dyDescent="0.15">
      <c r="A130" s="11"/>
      <c r="B130" s="11"/>
    </row>
    <row r="131" spans="1:2" ht="15.75" hidden="1" customHeight="1" x14ac:dyDescent="0.15">
      <c r="A131" s="11"/>
      <c r="B131" s="11"/>
    </row>
    <row r="132" spans="1:2" ht="15.75" hidden="1" customHeight="1" x14ac:dyDescent="0.15">
      <c r="A132" s="11"/>
      <c r="B132" s="11"/>
    </row>
    <row r="133" spans="1:2" ht="15.75" hidden="1" customHeight="1" x14ac:dyDescent="0.15">
      <c r="A133" s="11"/>
      <c r="B133" s="11"/>
    </row>
    <row r="134" spans="1:2" ht="15.75" hidden="1" customHeight="1" x14ac:dyDescent="0.15">
      <c r="A134" s="11"/>
      <c r="B134" s="11"/>
    </row>
    <row r="135" spans="1:2" ht="15.75" hidden="1" customHeight="1" x14ac:dyDescent="0.15">
      <c r="A135" s="11"/>
      <c r="B135" s="11"/>
    </row>
    <row r="136" spans="1:2" ht="15.75" hidden="1" customHeight="1" x14ac:dyDescent="0.15">
      <c r="A136" s="11"/>
      <c r="B136" s="11"/>
    </row>
    <row r="137" spans="1:2" ht="15.75" hidden="1" customHeight="1" x14ac:dyDescent="0.15">
      <c r="A137" s="11"/>
      <c r="B137" s="11"/>
    </row>
    <row r="138" spans="1:2" ht="15.75" hidden="1" customHeight="1" x14ac:dyDescent="0.15">
      <c r="A138" s="11"/>
      <c r="B138" s="11"/>
    </row>
    <row r="139" spans="1:2" ht="15.75" hidden="1" customHeight="1" x14ac:dyDescent="0.15">
      <c r="A139" s="11"/>
      <c r="B139" s="11"/>
    </row>
    <row r="140" spans="1:2" ht="15.75" hidden="1" customHeight="1" x14ac:dyDescent="0.15">
      <c r="A140" s="11"/>
      <c r="B140" s="11"/>
    </row>
    <row r="141" spans="1:2" ht="15.75" hidden="1" customHeight="1" x14ac:dyDescent="0.15">
      <c r="A141" s="11"/>
      <c r="B141" s="11"/>
    </row>
    <row r="142" spans="1:2" ht="15.75" hidden="1" customHeight="1" x14ac:dyDescent="0.15">
      <c r="A142" s="11"/>
      <c r="B142" s="11"/>
    </row>
    <row r="143" spans="1:2" ht="15.75" hidden="1" customHeight="1" x14ac:dyDescent="0.15">
      <c r="A143" s="11"/>
      <c r="B143" s="11"/>
    </row>
    <row r="144" spans="1:2" ht="15.75" hidden="1" customHeight="1" x14ac:dyDescent="0.15">
      <c r="A144" s="11"/>
      <c r="B144" s="11"/>
    </row>
    <row r="145" spans="1:23" ht="15.75" customHeight="1" x14ac:dyDescent="0.15">
      <c r="A145" s="11"/>
      <c r="B145" s="11"/>
    </row>
    <row r="146" spans="1:23" ht="20.100000000000001" customHeight="1" x14ac:dyDescent="0.15">
      <c r="A146" s="11"/>
      <c r="B146" s="11"/>
      <c r="C146" s="135" t="s">
        <v>30</v>
      </c>
      <c r="D146" s="136"/>
      <c r="E146" s="136"/>
      <c r="F146" s="136"/>
      <c r="G146" s="136"/>
      <c r="H146" s="137"/>
    </row>
    <row r="147" spans="1:23" ht="15.75" customHeight="1" x14ac:dyDescent="0.15">
      <c r="A147" s="11"/>
      <c r="B147" s="11"/>
      <c r="C147" s="21"/>
      <c r="D147" s="22"/>
      <c r="E147" s="22"/>
      <c r="F147" s="22"/>
      <c r="G147" s="22"/>
      <c r="H147" s="22"/>
      <c r="I147" s="23"/>
      <c r="J147" s="23"/>
      <c r="K147" s="23"/>
      <c r="L147" s="23"/>
      <c r="M147" s="23"/>
      <c r="N147" s="23"/>
      <c r="O147" s="23"/>
      <c r="P147" s="23"/>
      <c r="Q147" s="23"/>
      <c r="R147" s="23"/>
      <c r="S147" s="23"/>
      <c r="T147" s="23"/>
      <c r="U147" s="23"/>
      <c r="V147" s="23"/>
      <c r="W147" s="24"/>
    </row>
    <row r="148" spans="1:23" ht="20.100000000000001" customHeight="1" x14ac:dyDescent="0.15">
      <c r="A148" s="11"/>
      <c r="B148" s="11"/>
      <c r="C148" s="21"/>
      <c r="D148" s="61" t="s">
        <v>44</v>
      </c>
      <c r="E148" s="22"/>
      <c r="F148" s="22"/>
      <c r="G148" s="22"/>
      <c r="H148" s="22"/>
      <c r="I148" s="25"/>
      <c r="J148" s="25"/>
      <c r="K148" s="25"/>
      <c r="L148" s="25"/>
      <c r="M148" s="25"/>
      <c r="N148" s="25"/>
      <c r="O148" s="25"/>
      <c r="P148" s="25"/>
      <c r="Q148" s="25"/>
      <c r="R148" s="25"/>
      <c r="S148" s="25"/>
      <c r="T148" s="25"/>
      <c r="U148" s="25"/>
      <c r="V148" s="25"/>
      <c r="W148" s="26"/>
    </row>
    <row r="149" spans="1:23" ht="20.100000000000001" customHeight="1" x14ac:dyDescent="0.15">
      <c r="A149" s="11">
        <f>IF(AND(I149&lt;&gt;"しない", I149&lt;&gt;"する"), 1001, 0)</f>
        <v>0</v>
      </c>
      <c r="B149" s="11"/>
      <c r="C149" s="27"/>
      <c r="D149" s="28">
        <v>1</v>
      </c>
      <c r="E149" s="25" t="s">
        <v>45</v>
      </c>
      <c r="F149" s="25"/>
      <c r="G149" s="25"/>
      <c r="H149" s="25"/>
      <c r="I149" s="125" t="s">
        <v>148</v>
      </c>
      <c r="J149" s="133"/>
      <c r="K149" s="133"/>
      <c r="L149" s="133"/>
      <c r="M149" s="133"/>
      <c r="N149" s="25"/>
      <c r="O149" s="25"/>
      <c r="P149" s="25"/>
      <c r="Q149" s="25"/>
      <c r="R149" s="25"/>
      <c r="S149" s="25"/>
      <c r="T149" s="25"/>
      <c r="U149" s="25"/>
      <c r="V149" s="25"/>
      <c r="W149" s="26"/>
    </row>
    <row r="150" spans="1:23" ht="20.100000000000001" customHeight="1" x14ac:dyDescent="0.15">
      <c r="A150" s="11"/>
      <c r="B150" s="11"/>
      <c r="C150" s="32"/>
      <c r="D150" s="25"/>
      <c r="E150" s="25"/>
      <c r="F150" s="25"/>
      <c r="G150" s="25"/>
      <c r="H150" s="25"/>
      <c r="I150" s="29"/>
      <c r="J150" s="30" t="s">
        <v>37</v>
      </c>
      <c r="K150" s="39"/>
      <c r="L150" s="39"/>
      <c r="M150" s="39"/>
      <c r="N150" s="39"/>
      <c r="O150" s="39"/>
      <c r="P150" s="39"/>
      <c r="Q150" s="39"/>
      <c r="R150" s="39"/>
      <c r="S150" s="39"/>
      <c r="T150" s="39"/>
      <c r="U150" s="39"/>
      <c r="V150" s="39"/>
      <c r="W150" s="26"/>
    </row>
    <row r="151" spans="1:23" ht="20.100000000000001" customHeight="1" x14ac:dyDescent="0.15">
      <c r="A151" s="11">
        <f>IF(AND($I149="する",ISBLANK($I151)), 1001, 0)</f>
        <v>0</v>
      </c>
      <c r="B151" s="11"/>
      <c r="C151" s="27"/>
      <c r="D151" s="28">
        <v>2</v>
      </c>
      <c r="E151" s="9" t="s">
        <v>0</v>
      </c>
      <c r="I151" s="134"/>
      <c r="J151" s="131"/>
      <c r="K151" s="131"/>
      <c r="L151" s="131"/>
      <c r="M151" s="131"/>
      <c r="N151" s="25"/>
      <c r="O151" s="25"/>
      <c r="P151" s="25"/>
      <c r="Q151" s="25"/>
      <c r="R151" s="25"/>
      <c r="S151" s="25"/>
      <c r="T151" s="25"/>
      <c r="U151" s="25"/>
      <c r="V151" s="25"/>
      <c r="W151" s="26"/>
    </row>
    <row r="152" spans="1:23" ht="20.100000000000001" customHeight="1" x14ac:dyDescent="0.15">
      <c r="A152" s="11"/>
      <c r="B152" s="11"/>
      <c r="C152" s="27"/>
      <c r="D152" s="28"/>
      <c r="E152" s="25"/>
      <c r="F152" s="25"/>
      <c r="G152" s="25"/>
      <c r="H152" s="25"/>
      <c r="I152" s="35"/>
      <c r="J152" s="30" t="s">
        <v>127</v>
      </c>
      <c r="K152" s="39"/>
      <c r="L152" s="39"/>
      <c r="M152" s="39"/>
      <c r="N152" s="39"/>
      <c r="O152" s="39"/>
      <c r="P152" s="39"/>
      <c r="Q152" s="39"/>
      <c r="R152" s="39"/>
      <c r="S152" s="39"/>
      <c r="T152" s="39"/>
      <c r="U152" s="39"/>
      <c r="V152" s="39"/>
      <c r="W152" s="26"/>
    </row>
    <row r="153" spans="1:23" ht="20.100000000000001" customHeight="1" x14ac:dyDescent="0.15">
      <c r="A153" s="11">
        <f>IF(AND($I149="する",ISBLANK($I153)), 1001, 0)</f>
        <v>0</v>
      </c>
      <c r="B153" s="11"/>
      <c r="C153" s="27"/>
      <c r="D153" s="28">
        <v>3</v>
      </c>
      <c r="E153" s="9" t="s">
        <v>1</v>
      </c>
      <c r="I153" s="132"/>
      <c r="J153" s="132"/>
      <c r="K153" s="132"/>
      <c r="L153" s="132"/>
      <c r="M153" s="132"/>
      <c r="N153" s="132"/>
      <c r="O153" s="132"/>
      <c r="P153" s="132"/>
      <c r="Q153" s="132"/>
      <c r="R153" s="132"/>
      <c r="S153" s="132"/>
      <c r="T153" s="132"/>
      <c r="U153" s="132"/>
      <c r="V153" s="132"/>
      <c r="W153" s="26"/>
    </row>
    <row r="154" spans="1:23" ht="20.100000000000001" customHeight="1" x14ac:dyDescent="0.15">
      <c r="A154" s="11"/>
      <c r="B154" s="11"/>
      <c r="C154" s="27"/>
      <c r="D154" s="28"/>
      <c r="E154" s="25"/>
      <c r="F154" s="25"/>
      <c r="G154" s="25"/>
      <c r="H154" s="25"/>
      <c r="I154" s="29"/>
      <c r="J154" s="30" t="s">
        <v>20</v>
      </c>
      <c r="K154" s="31"/>
      <c r="L154" s="31"/>
      <c r="M154" s="31"/>
      <c r="N154" s="31"/>
      <c r="O154" s="31"/>
      <c r="P154" s="31"/>
      <c r="Q154" s="31"/>
      <c r="R154" s="31"/>
      <c r="S154" s="31"/>
      <c r="T154" s="31"/>
      <c r="U154" s="31"/>
      <c r="V154" s="31"/>
      <c r="W154" s="26"/>
    </row>
    <row r="155" spans="1:23" ht="20.100000000000001" customHeight="1" x14ac:dyDescent="0.15">
      <c r="A155" s="11"/>
      <c r="B155" s="11"/>
      <c r="C155" s="27"/>
      <c r="D155" s="28">
        <v>4</v>
      </c>
      <c r="E155" s="9" t="s">
        <v>31</v>
      </c>
      <c r="I155" s="125"/>
      <c r="J155" s="125"/>
      <c r="K155" s="125"/>
      <c r="L155" s="125"/>
      <c r="M155" s="125"/>
      <c r="N155" s="125"/>
      <c r="O155" s="125"/>
      <c r="P155" s="125"/>
      <c r="Q155" s="125"/>
      <c r="R155" s="125"/>
      <c r="S155" s="125"/>
      <c r="T155" s="125"/>
      <c r="U155" s="125"/>
      <c r="V155" s="125"/>
      <c r="W155" s="26"/>
    </row>
    <row r="156" spans="1:23" ht="20.100000000000001" customHeight="1" x14ac:dyDescent="0.15">
      <c r="A156" s="11"/>
      <c r="B156" s="11"/>
      <c r="C156" s="27"/>
      <c r="D156" s="28"/>
      <c r="E156" s="25"/>
      <c r="F156" s="25"/>
      <c r="G156" s="25"/>
      <c r="H156" s="25"/>
      <c r="I156" s="34"/>
      <c r="J156" s="62" t="s">
        <v>10</v>
      </c>
      <c r="K156" s="39"/>
      <c r="L156" s="39"/>
      <c r="M156" s="39"/>
      <c r="N156" s="39"/>
      <c r="O156" s="39"/>
      <c r="P156" s="39"/>
      <c r="Q156" s="39"/>
      <c r="R156" s="39"/>
      <c r="S156" s="39"/>
      <c r="T156" s="39"/>
      <c r="U156" s="39"/>
      <c r="V156" s="39"/>
      <c r="W156" s="26"/>
    </row>
    <row r="157" spans="1:23" ht="20.100000000000001" customHeight="1" x14ac:dyDescent="0.15">
      <c r="A157" s="11">
        <f>IF(AND($I149="する",ISBLANK($I157)), 1001, 0)</f>
        <v>0</v>
      </c>
      <c r="B157" s="11"/>
      <c r="C157" s="27"/>
      <c r="D157" s="28">
        <v>5</v>
      </c>
      <c r="E157" s="9" t="s">
        <v>32</v>
      </c>
      <c r="I157" s="125"/>
      <c r="J157" s="125"/>
      <c r="K157" s="125"/>
      <c r="L157" s="125"/>
      <c r="M157" s="125"/>
      <c r="N157" s="125"/>
      <c r="O157" s="125"/>
      <c r="P157" s="125"/>
      <c r="Q157" s="125"/>
      <c r="R157" s="125"/>
      <c r="S157" s="125"/>
      <c r="T157" s="125"/>
      <c r="U157" s="125"/>
      <c r="V157" s="125"/>
      <c r="W157" s="26"/>
    </row>
    <row r="158" spans="1:23" ht="20.100000000000001" customHeight="1" x14ac:dyDescent="0.15">
      <c r="A158" s="11"/>
      <c r="B158" s="11"/>
      <c r="C158" s="32"/>
      <c r="D158" s="25"/>
      <c r="E158" s="25"/>
      <c r="F158" s="25"/>
      <c r="G158" s="25"/>
      <c r="H158" s="25"/>
      <c r="I158" s="34"/>
      <c r="J158" s="30" t="s">
        <v>11</v>
      </c>
      <c r="K158" s="39"/>
      <c r="L158" s="39"/>
      <c r="M158" s="39"/>
      <c r="N158" s="39"/>
      <c r="O158" s="39"/>
      <c r="P158" s="39"/>
      <c r="Q158" s="39"/>
      <c r="R158" s="39"/>
      <c r="S158" s="39"/>
      <c r="T158" s="39"/>
      <c r="U158" s="39"/>
      <c r="V158" s="39"/>
      <c r="W158" s="26"/>
    </row>
    <row r="159" spans="1:23" ht="20.100000000000001" customHeight="1" x14ac:dyDescent="0.15">
      <c r="A159" s="11">
        <f>IF(AND($I149="する",NOT(AND(I159&lt;&gt;"",ISNUMBER(VALUE(SUBSTITUTE(I159,"-","")))))), 1001, 0)</f>
        <v>0</v>
      </c>
      <c r="B159" s="11"/>
      <c r="C159" s="27"/>
      <c r="D159" s="28">
        <v>6</v>
      </c>
      <c r="E159" s="9" t="s">
        <v>6</v>
      </c>
      <c r="I159" s="125"/>
      <c r="J159" s="125"/>
      <c r="K159" s="125"/>
      <c r="L159" s="125"/>
      <c r="M159" s="125"/>
      <c r="N159" s="25"/>
      <c r="O159" s="25"/>
      <c r="P159" s="25"/>
      <c r="Q159" s="25"/>
      <c r="R159" s="25"/>
      <c r="S159" s="25"/>
      <c r="T159" s="25"/>
      <c r="U159" s="25"/>
      <c r="V159" s="25"/>
      <c r="W159" s="26"/>
    </row>
    <row r="160" spans="1:23" ht="20.100000000000001" customHeight="1" x14ac:dyDescent="0.15">
      <c r="A160" s="11"/>
      <c r="B160" s="11"/>
      <c r="C160" s="32"/>
      <c r="D160" s="25"/>
      <c r="E160" s="25"/>
      <c r="F160" s="25"/>
      <c r="G160" s="25"/>
      <c r="H160" s="25"/>
      <c r="I160" s="34"/>
      <c r="J160" s="30" t="s">
        <v>115</v>
      </c>
      <c r="K160" s="31"/>
      <c r="L160" s="31"/>
      <c r="M160" s="31"/>
      <c r="N160" s="31"/>
      <c r="O160" s="31"/>
      <c r="P160" s="31"/>
      <c r="Q160" s="31"/>
      <c r="R160" s="31"/>
      <c r="S160" s="31"/>
      <c r="T160" s="31"/>
      <c r="U160" s="31"/>
      <c r="V160" s="31"/>
      <c r="W160" s="26"/>
    </row>
    <row r="161" spans="1:24" ht="20.100000000000001" customHeight="1" x14ac:dyDescent="0.15">
      <c r="A161" s="11">
        <f>IF(AND($I149="する",AND(I161&lt;&gt;"",NOT(ISNUMBER(VALUE(SUBSTITUTE(I161,"-","")))))), 1001, 0)</f>
        <v>0</v>
      </c>
      <c r="B161" s="11"/>
      <c r="C161" s="27"/>
      <c r="D161" s="28">
        <v>7</v>
      </c>
      <c r="E161" s="9" t="s">
        <v>7</v>
      </c>
      <c r="I161" s="125"/>
      <c r="J161" s="125"/>
      <c r="K161" s="125"/>
      <c r="L161" s="125"/>
      <c r="M161" s="125"/>
      <c r="N161" s="25"/>
      <c r="O161" s="25"/>
      <c r="P161" s="25"/>
      <c r="Q161" s="25"/>
      <c r="R161" s="25"/>
      <c r="S161" s="25"/>
      <c r="T161" s="25"/>
      <c r="U161" s="25"/>
      <c r="V161" s="25"/>
      <c r="W161" s="26"/>
    </row>
    <row r="162" spans="1:24" ht="20.100000000000001" customHeight="1" x14ac:dyDescent="0.15">
      <c r="A162" s="11"/>
      <c r="B162" s="11"/>
      <c r="C162" s="32"/>
      <c r="D162" s="25"/>
      <c r="E162" s="25"/>
      <c r="F162" s="25"/>
      <c r="G162" s="25"/>
      <c r="H162" s="25"/>
      <c r="I162" s="34"/>
      <c r="J162" s="30" t="s">
        <v>46</v>
      </c>
      <c r="K162" s="31"/>
      <c r="L162" s="31"/>
      <c r="M162" s="31"/>
      <c r="N162" s="31"/>
      <c r="O162" s="31"/>
      <c r="P162" s="31"/>
      <c r="Q162" s="31"/>
      <c r="R162" s="31"/>
      <c r="S162" s="31"/>
      <c r="T162" s="31"/>
      <c r="U162" s="31"/>
      <c r="V162" s="31"/>
      <c r="W162" s="26"/>
    </row>
    <row r="163" spans="1:24" ht="15.75" customHeight="1" x14ac:dyDescent="0.15">
      <c r="A163" s="11"/>
      <c r="B163" s="11"/>
      <c r="C163" s="40"/>
      <c r="D163" s="41"/>
      <c r="E163" s="41"/>
      <c r="F163" s="41"/>
      <c r="G163" s="41"/>
      <c r="H163" s="41"/>
      <c r="I163" s="42"/>
      <c r="J163" s="42"/>
      <c r="K163" s="42"/>
      <c r="L163" s="42"/>
      <c r="M163" s="42"/>
      <c r="N163" s="42"/>
      <c r="O163" s="42"/>
      <c r="P163" s="42"/>
      <c r="Q163" s="42"/>
      <c r="R163" s="42"/>
      <c r="S163" s="42"/>
      <c r="T163" s="42"/>
      <c r="U163" s="42"/>
      <c r="V163" s="42"/>
      <c r="W163" s="43"/>
    </row>
    <row r="164" spans="1:24" ht="15.75" customHeight="1" x14ac:dyDescent="0.15">
      <c r="A164" s="11"/>
      <c r="B164" s="11"/>
      <c r="C164" s="25"/>
      <c r="D164" s="25"/>
      <c r="E164" s="25"/>
      <c r="F164" s="25"/>
      <c r="G164" s="25"/>
      <c r="H164" s="25"/>
      <c r="I164" s="39"/>
      <c r="J164" s="39"/>
      <c r="K164" s="39"/>
      <c r="L164" s="39"/>
      <c r="M164" s="39"/>
      <c r="N164" s="39"/>
      <c r="O164" s="39"/>
      <c r="P164" s="39"/>
      <c r="Q164" s="39"/>
      <c r="R164" s="39"/>
      <c r="S164" s="39"/>
      <c r="T164" s="39"/>
      <c r="U164" s="39"/>
      <c r="V164" s="39"/>
      <c r="W164" s="25"/>
    </row>
    <row r="165" spans="1:24" ht="15.75" customHeight="1" x14ac:dyDescent="0.15">
      <c r="A165" s="11"/>
      <c r="B165" s="11"/>
      <c r="C165" s="25"/>
      <c r="D165" s="25"/>
      <c r="E165" s="25"/>
      <c r="F165" s="25"/>
      <c r="G165" s="25"/>
      <c r="H165" s="25"/>
      <c r="I165" s="39"/>
      <c r="J165" s="25"/>
      <c r="K165" s="25"/>
      <c r="L165" s="25"/>
      <c r="M165" s="25"/>
      <c r="N165" s="25"/>
      <c r="O165" s="25"/>
      <c r="P165" s="25"/>
      <c r="Q165" s="25"/>
      <c r="R165" s="25"/>
      <c r="S165" s="25"/>
      <c r="T165" s="25"/>
      <c r="U165" s="25"/>
      <c r="V165" s="25"/>
      <c r="W165" s="25"/>
    </row>
    <row r="166" spans="1:24" ht="20.100000000000001" customHeight="1" x14ac:dyDescent="0.15">
      <c r="A166" s="11"/>
      <c r="B166" s="11"/>
      <c r="C166" s="135" t="s">
        <v>34</v>
      </c>
      <c r="D166" s="136"/>
      <c r="E166" s="136"/>
      <c r="F166" s="136"/>
      <c r="G166" s="136"/>
      <c r="H166" s="137"/>
    </row>
    <row r="167" spans="1:24" ht="15.75" customHeight="1" x14ac:dyDescent="0.15">
      <c r="A167" s="11"/>
      <c r="B167" s="11"/>
      <c r="C167" s="21"/>
      <c r="D167" s="22"/>
      <c r="E167" s="63"/>
      <c r="F167" s="22"/>
      <c r="G167" s="22"/>
      <c r="H167" s="22"/>
      <c r="I167" s="23"/>
      <c r="J167" s="23"/>
      <c r="K167" s="64"/>
      <c r="L167" s="23"/>
      <c r="M167" s="23"/>
      <c r="N167" s="23"/>
      <c r="O167" s="23"/>
      <c r="P167" s="23"/>
      <c r="Q167" s="23"/>
      <c r="R167" s="23"/>
      <c r="S167" s="23"/>
      <c r="T167" s="23"/>
      <c r="U167" s="23"/>
      <c r="V167" s="23"/>
      <c r="W167" s="24"/>
    </row>
    <row r="168" spans="1:24" ht="20.100000000000001" customHeight="1" x14ac:dyDescent="0.15">
      <c r="A168" s="11"/>
      <c r="B168" s="11"/>
      <c r="C168" s="27"/>
      <c r="D168" s="28">
        <v>1</v>
      </c>
      <c r="E168" s="126" t="s">
        <v>120</v>
      </c>
      <c r="F168" s="126"/>
      <c r="G168" s="126"/>
      <c r="H168" s="126"/>
      <c r="I168" s="175"/>
      <c r="J168" s="175"/>
      <c r="K168" s="175"/>
      <c r="L168" s="175"/>
      <c r="M168" s="176"/>
      <c r="N168" s="176"/>
      <c r="O168" s="176"/>
      <c r="P168" s="176"/>
      <c r="Q168" s="176"/>
      <c r="R168" s="176"/>
      <c r="S168" s="176"/>
      <c r="T168" s="176"/>
      <c r="U168" s="176"/>
      <c r="V168" s="176"/>
      <c r="W168" s="26"/>
    </row>
    <row r="169" spans="1:24" ht="20.100000000000001" customHeight="1" x14ac:dyDescent="0.15">
      <c r="A169" s="11"/>
      <c r="B169" s="11"/>
      <c r="C169" s="27"/>
      <c r="E169" s="163" t="s">
        <v>121</v>
      </c>
      <c r="F169" s="163"/>
      <c r="G169" s="163"/>
      <c r="H169" s="163"/>
      <c r="I169" s="165"/>
      <c r="J169" s="166"/>
      <c r="K169" s="166"/>
      <c r="L169" s="166"/>
      <c r="M169" s="167"/>
      <c r="W169" s="48"/>
      <c r="X169" s="25"/>
    </row>
    <row r="170" spans="1:24" ht="20.100000000000001" customHeight="1" x14ac:dyDescent="0.15">
      <c r="A170" s="11"/>
      <c r="B170" s="11"/>
      <c r="C170" s="27"/>
      <c r="D170" s="28"/>
      <c r="E170" s="164" t="s">
        <v>122</v>
      </c>
      <c r="F170" s="164"/>
      <c r="G170" s="164"/>
      <c r="H170" s="164"/>
      <c r="I170" s="168"/>
      <c r="J170" s="169"/>
      <c r="K170" s="169"/>
      <c r="L170" s="170"/>
      <c r="M170" s="171"/>
      <c r="P170" s="65"/>
      <c r="W170" s="48"/>
      <c r="X170" s="25"/>
    </row>
    <row r="171" spans="1:24" ht="20.100000000000001" customHeight="1" x14ac:dyDescent="0.15">
      <c r="A171" s="11"/>
      <c r="B171" s="11"/>
      <c r="C171" s="27"/>
      <c r="D171" s="28"/>
      <c r="E171" s="148" t="s">
        <v>123</v>
      </c>
      <c r="F171" s="148"/>
      <c r="G171" s="148"/>
      <c r="H171" s="148"/>
      <c r="I171" s="168"/>
      <c r="J171" s="169"/>
      <c r="K171" s="169"/>
      <c r="L171" s="170"/>
      <c r="M171" s="171"/>
      <c r="P171" s="65"/>
      <c r="W171" s="48"/>
      <c r="X171" s="25"/>
    </row>
    <row r="172" spans="1:24" ht="20.100000000000001" customHeight="1" x14ac:dyDescent="0.15">
      <c r="A172" s="11"/>
      <c r="B172" s="11"/>
      <c r="C172" s="27"/>
      <c r="D172" s="28"/>
      <c r="E172" s="148" t="s">
        <v>124</v>
      </c>
      <c r="F172" s="148"/>
      <c r="G172" s="148"/>
      <c r="H172" s="148"/>
      <c r="I172" s="138">
        <f>I169+I170+I171</f>
        <v>0</v>
      </c>
      <c r="J172" s="139"/>
      <c r="K172" s="139"/>
      <c r="L172" s="139"/>
      <c r="M172" s="140"/>
      <c r="P172" s="66"/>
      <c r="S172" s="66"/>
      <c r="W172" s="48"/>
      <c r="X172" s="25"/>
    </row>
    <row r="173" spans="1:24" ht="20.100000000000001" customHeight="1" x14ac:dyDescent="0.15">
      <c r="A173" s="11"/>
      <c r="B173" s="11"/>
      <c r="C173" s="27"/>
      <c r="D173" s="28"/>
      <c r="E173" s="162" t="s">
        <v>125</v>
      </c>
      <c r="F173" s="162"/>
      <c r="G173" s="162"/>
      <c r="H173" s="162"/>
      <c r="I173" s="172"/>
      <c r="J173" s="173"/>
      <c r="K173" s="173"/>
      <c r="L173" s="173"/>
      <c r="M173" s="174"/>
      <c r="P173" s="66"/>
      <c r="S173" s="66"/>
      <c r="W173" s="48"/>
      <c r="X173" s="25"/>
    </row>
    <row r="174" spans="1:24" ht="20.100000000000001" customHeight="1" x14ac:dyDescent="0.15">
      <c r="A174" s="11"/>
      <c r="B174" s="11"/>
      <c r="C174" s="32"/>
      <c r="D174" s="25"/>
      <c r="E174" s="31" t="s">
        <v>126</v>
      </c>
      <c r="F174" s="25"/>
      <c r="G174" s="25"/>
      <c r="H174" s="25"/>
      <c r="I174" s="34"/>
      <c r="J174" s="30"/>
      <c r="K174" s="31"/>
      <c r="L174" s="67"/>
      <c r="M174" s="31"/>
      <c r="N174" s="31"/>
      <c r="O174" s="31"/>
      <c r="P174" s="67"/>
      <c r="Q174" s="31"/>
      <c r="R174" s="31"/>
      <c r="S174" s="67"/>
      <c r="T174" s="31"/>
      <c r="U174" s="31"/>
      <c r="V174" s="31"/>
      <c r="W174" s="26"/>
    </row>
    <row r="175" spans="1:24" ht="15.75" customHeight="1" x14ac:dyDescent="0.15">
      <c r="A175" s="11"/>
      <c r="B175" s="11"/>
      <c r="C175" s="40"/>
      <c r="D175" s="41"/>
      <c r="E175" s="41"/>
      <c r="F175" s="41"/>
      <c r="G175" s="41"/>
      <c r="H175" s="41"/>
      <c r="I175" s="41"/>
      <c r="J175" s="42"/>
      <c r="K175" s="42"/>
      <c r="L175" s="68"/>
      <c r="M175" s="42"/>
      <c r="N175" s="42"/>
      <c r="O175" s="42"/>
      <c r="P175" s="68"/>
      <c r="Q175" s="42"/>
      <c r="R175" s="42"/>
      <c r="S175" s="68"/>
      <c r="T175" s="42"/>
      <c r="U175" s="42"/>
      <c r="V175" s="42"/>
      <c r="W175" s="43"/>
    </row>
    <row r="176" spans="1:24" ht="15.75" customHeight="1" x14ac:dyDescent="0.15">
      <c r="A176" s="11"/>
      <c r="B176" s="11"/>
      <c r="C176" s="25"/>
      <c r="D176" s="25"/>
      <c r="E176" s="25"/>
      <c r="F176" s="25"/>
      <c r="G176" s="25"/>
      <c r="H176" s="25"/>
      <c r="I176" s="25"/>
      <c r="J176" s="39"/>
      <c r="K176" s="39"/>
      <c r="L176" s="69"/>
      <c r="M176" s="39"/>
      <c r="N176" s="39"/>
      <c r="O176" s="39"/>
      <c r="P176" s="69"/>
      <c r="Q176" s="39"/>
      <c r="R176" s="39"/>
      <c r="S176" s="69"/>
      <c r="T176" s="39"/>
      <c r="U176" s="39"/>
      <c r="V176" s="39"/>
      <c r="W176" s="39"/>
      <c r="X176" s="25"/>
    </row>
    <row r="177" spans="1:24" ht="15.75" customHeight="1" x14ac:dyDescent="0.15">
      <c r="A177" s="11"/>
      <c r="B177" s="11"/>
      <c r="C177" s="25"/>
      <c r="D177" s="25"/>
      <c r="E177" s="25"/>
      <c r="F177" s="25"/>
      <c r="G177" s="25"/>
      <c r="H177" s="25"/>
      <c r="I177" s="25"/>
      <c r="J177" s="39"/>
      <c r="K177" s="70"/>
      <c r="L177" s="71"/>
      <c r="M177" s="25"/>
      <c r="N177" s="25"/>
      <c r="O177" s="25"/>
      <c r="P177" s="71"/>
      <c r="Q177" s="25"/>
      <c r="R177" s="25"/>
      <c r="S177" s="71"/>
      <c r="T177" s="25"/>
      <c r="U177" s="25"/>
      <c r="V177" s="72"/>
      <c r="W177" s="25"/>
      <c r="X177" s="25"/>
    </row>
    <row r="178" spans="1:24" ht="20.100000000000001" customHeight="1" x14ac:dyDescent="0.15">
      <c r="A178" s="11"/>
      <c r="B178" s="11"/>
      <c r="C178" s="135" t="s">
        <v>107</v>
      </c>
      <c r="D178" s="136"/>
      <c r="E178" s="136"/>
      <c r="F178" s="136"/>
      <c r="G178" s="136"/>
      <c r="H178" s="137"/>
      <c r="I178" s="73"/>
      <c r="K178" s="74"/>
      <c r="L178" s="66"/>
      <c r="P178" s="66"/>
      <c r="S178" s="66"/>
      <c r="V178" s="74"/>
    </row>
    <row r="179" spans="1:24" ht="15.75" customHeight="1" x14ac:dyDescent="0.15">
      <c r="A179" s="11"/>
      <c r="B179" s="11"/>
      <c r="C179" s="21"/>
      <c r="D179" s="22"/>
      <c r="E179" s="22"/>
      <c r="F179" s="22"/>
      <c r="G179" s="22"/>
      <c r="H179" s="22"/>
      <c r="I179" s="22"/>
      <c r="J179" s="23"/>
      <c r="K179" s="75"/>
      <c r="L179" s="23"/>
      <c r="M179" s="23"/>
      <c r="N179" s="23"/>
      <c r="O179" s="23"/>
      <c r="P179" s="23"/>
      <c r="Q179" s="23"/>
      <c r="R179" s="23"/>
      <c r="S179" s="23"/>
      <c r="T179" s="23"/>
      <c r="U179" s="23"/>
      <c r="V179" s="75"/>
      <c r="W179" s="24"/>
    </row>
    <row r="180" spans="1:24" ht="30" customHeight="1" x14ac:dyDescent="0.15">
      <c r="A180" s="11"/>
      <c r="B180" s="11"/>
      <c r="C180" s="21"/>
      <c r="D180" s="130" t="s">
        <v>112</v>
      </c>
      <c r="E180" s="130"/>
      <c r="F180" s="130"/>
      <c r="G180" s="130"/>
      <c r="H180" s="130"/>
      <c r="I180" s="130"/>
      <c r="J180" s="130"/>
      <c r="K180" s="130"/>
      <c r="L180" s="130"/>
      <c r="M180" s="130"/>
      <c r="N180" s="130"/>
      <c r="O180" s="130"/>
      <c r="P180" s="130"/>
      <c r="Q180" s="130"/>
      <c r="R180" s="130"/>
      <c r="S180" s="130"/>
      <c r="T180" s="130"/>
      <c r="U180" s="130"/>
      <c r="V180" s="130"/>
      <c r="W180" s="76"/>
      <c r="X180" s="28"/>
    </row>
    <row r="181" spans="1:24" ht="20.100000000000001" customHeight="1" x14ac:dyDescent="0.15">
      <c r="A181" s="11">
        <f>IF(COUNTIF(K182:K229,"○")&lt;1, 1001, 0)</f>
        <v>1001</v>
      </c>
      <c r="B181" s="99"/>
      <c r="C181" s="21"/>
      <c r="D181" s="77" t="s">
        <v>111</v>
      </c>
      <c r="E181" s="78"/>
      <c r="F181" s="78"/>
      <c r="G181" s="78"/>
      <c r="H181" s="78"/>
      <c r="I181" s="78"/>
      <c r="J181" s="78"/>
      <c r="K181" s="79" t="s">
        <v>23</v>
      </c>
      <c r="L181" s="141" t="s">
        <v>49</v>
      </c>
      <c r="M181" s="142"/>
      <c r="N181" s="141" t="s">
        <v>50</v>
      </c>
      <c r="O181" s="143"/>
      <c r="P181" s="142"/>
      <c r="Q181" s="144" t="s">
        <v>113</v>
      </c>
      <c r="R181" s="145"/>
      <c r="S181" s="146" t="str">
        <f>"登録年月日　"&amp;日付例_s</f>
        <v>登録年月日　例)2023/4/1</v>
      </c>
      <c r="T181" s="147"/>
      <c r="U181" s="147"/>
      <c r="V181" s="147"/>
      <c r="W181" s="80"/>
    </row>
    <row r="182" spans="1:24" ht="20.100000000000001" customHeight="1" x14ac:dyDescent="0.15">
      <c r="A182" s="11">
        <f>IF(AND(K182="○",L182="○", OR(Q182="",S182="")),1001,0)</f>
        <v>0</v>
      </c>
      <c r="B182" s="11"/>
      <c r="C182" s="27"/>
      <c r="D182" s="81">
        <v>1</v>
      </c>
      <c r="E182" s="149" t="s">
        <v>105</v>
      </c>
      <c r="F182" s="177" t="s">
        <v>51</v>
      </c>
      <c r="G182" s="178"/>
      <c r="H182" s="178"/>
      <c r="I182" s="178"/>
      <c r="J182" s="179"/>
      <c r="K182" s="1"/>
      <c r="L182" s="180"/>
      <c r="M182" s="181"/>
      <c r="N182" s="186" t="s">
        <v>52</v>
      </c>
      <c r="O182" s="187"/>
      <c r="P182" s="188"/>
      <c r="Q182" s="190"/>
      <c r="R182" s="191"/>
      <c r="S182" s="266"/>
      <c r="T182" s="267"/>
      <c r="U182" s="267"/>
      <c r="V182" s="268"/>
      <c r="W182" s="82"/>
      <c r="X182" s="25"/>
    </row>
    <row r="183" spans="1:24" ht="20.100000000000001" customHeight="1" x14ac:dyDescent="0.15">
      <c r="A183" s="11">
        <f>IF(AND(K183="○",L182="○", OR(Q182="",S182="")),1001,0)</f>
        <v>0</v>
      </c>
      <c r="B183" s="11"/>
      <c r="C183" s="27"/>
      <c r="D183" s="83">
        <f>D182+1</f>
        <v>2</v>
      </c>
      <c r="E183" s="150"/>
      <c r="F183" s="101" t="s">
        <v>53</v>
      </c>
      <c r="G183" s="102"/>
      <c r="H183" s="102"/>
      <c r="I183" s="102"/>
      <c r="J183" s="103"/>
      <c r="K183" s="2"/>
      <c r="L183" s="182"/>
      <c r="M183" s="183"/>
      <c r="N183" s="113"/>
      <c r="O183" s="114"/>
      <c r="P183" s="115"/>
      <c r="Q183" s="121"/>
      <c r="R183" s="122"/>
      <c r="S183" s="231"/>
      <c r="T183" s="232"/>
      <c r="U183" s="232"/>
      <c r="V183" s="233"/>
      <c r="W183" s="82"/>
      <c r="X183" s="25"/>
    </row>
    <row r="184" spans="1:24" ht="20.100000000000001" customHeight="1" x14ac:dyDescent="0.15">
      <c r="A184" s="11">
        <f>IF(AND(K184="○",L182="○", OR(Q182="",S182="")),1001,0)</f>
        <v>0</v>
      </c>
      <c r="B184" s="11"/>
      <c r="C184" s="27"/>
      <c r="D184" s="83">
        <f>D183+1</f>
        <v>3</v>
      </c>
      <c r="E184" s="151"/>
      <c r="F184" s="101" t="s">
        <v>54</v>
      </c>
      <c r="G184" s="102"/>
      <c r="H184" s="102"/>
      <c r="I184" s="102"/>
      <c r="J184" s="103"/>
      <c r="K184" s="2"/>
      <c r="L184" s="184"/>
      <c r="M184" s="185"/>
      <c r="N184" s="189"/>
      <c r="O184" s="117"/>
      <c r="P184" s="118"/>
      <c r="Q184" s="123"/>
      <c r="R184" s="124"/>
      <c r="S184" s="234"/>
      <c r="T184" s="235"/>
      <c r="U184" s="235"/>
      <c r="V184" s="236"/>
      <c r="W184" s="82"/>
      <c r="X184" s="25"/>
    </row>
    <row r="185" spans="1:24" ht="20.100000000000001" customHeight="1" x14ac:dyDescent="0.15">
      <c r="A185" s="11">
        <f>IF(AND(K185="○",L185="○", OR(Q185="",S185="")),1001,0)</f>
        <v>0</v>
      </c>
      <c r="B185" s="11"/>
      <c r="C185" s="27"/>
      <c r="D185" s="83">
        <f t="shared" ref="D185:D229" si="0">D184+1</f>
        <v>4</v>
      </c>
      <c r="E185" s="100" t="s">
        <v>101</v>
      </c>
      <c r="F185" s="101" t="s">
        <v>104</v>
      </c>
      <c r="G185" s="102"/>
      <c r="H185" s="102"/>
      <c r="I185" s="102"/>
      <c r="J185" s="103"/>
      <c r="K185" s="2"/>
      <c r="L185" s="104"/>
      <c r="M185" s="105"/>
      <c r="N185" s="110" t="s">
        <v>55</v>
      </c>
      <c r="O185" s="111"/>
      <c r="P185" s="112"/>
      <c r="Q185" s="119"/>
      <c r="R185" s="120"/>
      <c r="S185" s="228"/>
      <c r="T185" s="229"/>
      <c r="U185" s="229"/>
      <c r="V185" s="230"/>
      <c r="W185" s="82"/>
      <c r="X185" s="25"/>
    </row>
    <row r="186" spans="1:24" ht="20.100000000000001" customHeight="1" x14ac:dyDescent="0.15">
      <c r="A186" s="11">
        <f>IF(AND(K186="○",L185="○", OR(Q185="",S185="")),1001,0)</f>
        <v>0</v>
      </c>
      <c r="B186" s="11"/>
      <c r="C186" s="27"/>
      <c r="D186" s="83">
        <f t="shared" si="0"/>
        <v>5</v>
      </c>
      <c r="E186" s="100"/>
      <c r="F186" s="101" t="s">
        <v>56</v>
      </c>
      <c r="G186" s="102"/>
      <c r="H186" s="102"/>
      <c r="I186" s="102"/>
      <c r="J186" s="103"/>
      <c r="K186" s="2"/>
      <c r="L186" s="106"/>
      <c r="M186" s="107"/>
      <c r="N186" s="113"/>
      <c r="O186" s="114"/>
      <c r="P186" s="115"/>
      <c r="Q186" s="121"/>
      <c r="R186" s="122"/>
      <c r="S186" s="231"/>
      <c r="T186" s="232"/>
      <c r="U186" s="232"/>
      <c r="V186" s="233"/>
      <c r="W186" s="82"/>
      <c r="X186" s="25"/>
    </row>
    <row r="187" spans="1:24" ht="20.100000000000001" customHeight="1" x14ac:dyDescent="0.15">
      <c r="A187" s="11">
        <f>IF(AND(K187="○",L185="○", OR(Q185="",S185="")),1001,0)</f>
        <v>0</v>
      </c>
      <c r="B187" s="11"/>
      <c r="C187" s="27"/>
      <c r="D187" s="83">
        <f t="shared" si="0"/>
        <v>6</v>
      </c>
      <c r="E187" s="100"/>
      <c r="F187" s="101" t="s">
        <v>57</v>
      </c>
      <c r="G187" s="102"/>
      <c r="H187" s="102"/>
      <c r="I187" s="102"/>
      <c r="J187" s="103"/>
      <c r="K187" s="2"/>
      <c r="L187" s="108"/>
      <c r="M187" s="109"/>
      <c r="N187" s="116"/>
      <c r="O187" s="117"/>
      <c r="P187" s="118"/>
      <c r="Q187" s="123"/>
      <c r="R187" s="124"/>
      <c r="S187" s="234"/>
      <c r="T187" s="235"/>
      <c r="U187" s="235"/>
      <c r="V187" s="236"/>
      <c r="W187" s="82"/>
      <c r="X187" s="25"/>
    </row>
    <row r="188" spans="1:24" ht="20.100000000000001" customHeight="1" x14ac:dyDescent="0.15">
      <c r="A188" s="11"/>
      <c r="B188" s="11"/>
      <c r="C188" s="27"/>
      <c r="D188" s="83">
        <f t="shared" si="0"/>
        <v>7</v>
      </c>
      <c r="E188" s="100"/>
      <c r="F188" s="249" t="s">
        <v>58</v>
      </c>
      <c r="G188" s="250"/>
      <c r="H188" s="250"/>
      <c r="I188" s="250"/>
      <c r="J188" s="251"/>
      <c r="K188" s="2"/>
      <c r="L188" s="281"/>
      <c r="M188" s="282"/>
      <c r="N188" s="283"/>
      <c r="O188" s="284"/>
      <c r="P188" s="285"/>
      <c r="Q188" s="286"/>
      <c r="R188" s="287"/>
      <c r="S188" s="269"/>
      <c r="T188" s="270"/>
      <c r="U188" s="270"/>
      <c r="V188" s="271"/>
      <c r="W188" s="82"/>
      <c r="X188" s="25"/>
    </row>
    <row r="189" spans="1:24" ht="20.100000000000001" customHeight="1" x14ac:dyDescent="0.15">
      <c r="A189" s="11"/>
      <c r="B189" s="11"/>
      <c r="C189" s="27"/>
      <c r="D189" s="83">
        <f t="shared" si="0"/>
        <v>8</v>
      </c>
      <c r="E189" s="100"/>
      <c r="F189" s="101" t="s">
        <v>59</v>
      </c>
      <c r="G189" s="102"/>
      <c r="H189" s="102"/>
      <c r="I189" s="102"/>
      <c r="J189" s="103"/>
      <c r="K189" s="2"/>
      <c r="L189" s="281"/>
      <c r="M189" s="282"/>
      <c r="N189" s="283"/>
      <c r="O189" s="284"/>
      <c r="P189" s="285"/>
      <c r="Q189" s="286"/>
      <c r="R189" s="287"/>
      <c r="S189" s="272"/>
      <c r="T189" s="273"/>
      <c r="U189" s="273"/>
      <c r="V189" s="274"/>
      <c r="W189" s="82"/>
      <c r="X189" s="25"/>
    </row>
    <row r="190" spans="1:24" ht="20.100000000000001" customHeight="1" x14ac:dyDescent="0.15">
      <c r="A190" s="11"/>
      <c r="B190" s="11"/>
      <c r="C190" s="27"/>
      <c r="D190" s="83">
        <f t="shared" si="0"/>
        <v>9</v>
      </c>
      <c r="E190" s="100"/>
      <c r="F190" s="101" t="s">
        <v>60</v>
      </c>
      <c r="G190" s="102"/>
      <c r="H190" s="102"/>
      <c r="I190" s="102"/>
      <c r="J190" s="103"/>
      <c r="K190" s="2"/>
      <c r="L190" s="281"/>
      <c r="M190" s="282"/>
      <c r="N190" s="283"/>
      <c r="O190" s="284"/>
      <c r="P190" s="285"/>
      <c r="Q190" s="286"/>
      <c r="R190" s="287"/>
      <c r="S190" s="272"/>
      <c r="T190" s="273"/>
      <c r="U190" s="273"/>
      <c r="V190" s="274"/>
      <c r="W190" s="82"/>
      <c r="X190" s="25"/>
    </row>
    <row r="191" spans="1:24" ht="20.100000000000001" customHeight="1" x14ac:dyDescent="0.15">
      <c r="A191" s="11"/>
      <c r="B191" s="11"/>
      <c r="C191" s="27"/>
      <c r="D191" s="83">
        <f t="shared" si="0"/>
        <v>10</v>
      </c>
      <c r="E191" s="100"/>
      <c r="F191" s="101" t="s">
        <v>61</v>
      </c>
      <c r="G191" s="102"/>
      <c r="H191" s="102"/>
      <c r="I191" s="102"/>
      <c r="J191" s="103"/>
      <c r="K191" s="2"/>
      <c r="L191" s="281"/>
      <c r="M191" s="282"/>
      <c r="N191" s="283"/>
      <c r="O191" s="284"/>
      <c r="P191" s="285"/>
      <c r="Q191" s="286"/>
      <c r="R191" s="287"/>
      <c r="S191" s="272"/>
      <c r="T191" s="273"/>
      <c r="U191" s="273"/>
      <c r="V191" s="274"/>
      <c r="W191" s="82"/>
      <c r="X191" s="25"/>
    </row>
    <row r="192" spans="1:24" ht="20.100000000000001" customHeight="1" x14ac:dyDescent="0.15">
      <c r="A192" s="11"/>
      <c r="B192" s="11"/>
      <c r="C192" s="27"/>
      <c r="D192" s="83">
        <f t="shared" si="0"/>
        <v>11</v>
      </c>
      <c r="E192" s="100"/>
      <c r="F192" s="101" t="s">
        <v>94</v>
      </c>
      <c r="G192" s="102"/>
      <c r="H192" s="102"/>
      <c r="I192" s="102"/>
      <c r="J192" s="103"/>
      <c r="K192" s="2"/>
      <c r="L192" s="281"/>
      <c r="M192" s="282"/>
      <c r="N192" s="283"/>
      <c r="O192" s="284"/>
      <c r="P192" s="285"/>
      <c r="Q192" s="286"/>
      <c r="R192" s="287"/>
      <c r="S192" s="272"/>
      <c r="T192" s="273"/>
      <c r="U192" s="273"/>
      <c r="V192" s="274"/>
      <c r="W192" s="82"/>
      <c r="X192" s="25"/>
    </row>
    <row r="193" spans="1:24" ht="20.100000000000001" customHeight="1" x14ac:dyDescent="0.15">
      <c r="A193" s="11"/>
      <c r="B193" s="11"/>
      <c r="C193" s="27"/>
      <c r="D193" s="83">
        <f t="shared" si="0"/>
        <v>12</v>
      </c>
      <c r="E193" s="100"/>
      <c r="F193" s="101" t="s">
        <v>95</v>
      </c>
      <c r="G193" s="102"/>
      <c r="H193" s="102"/>
      <c r="I193" s="102"/>
      <c r="J193" s="103"/>
      <c r="K193" s="2"/>
      <c r="L193" s="281"/>
      <c r="M193" s="282"/>
      <c r="N193" s="283"/>
      <c r="O193" s="284"/>
      <c r="P193" s="285"/>
      <c r="Q193" s="286"/>
      <c r="R193" s="287"/>
      <c r="S193" s="272"/>
      <c r="T193" s="273"/>
      <c r="U193" s="273"/>
      <c r="V193" s="274"/>
      <c r="W193" s="82"/>
      <c r="X193" s="25"/>
    </row>
    <row r="194" spans="1:24" ht="20.100000000000001" customHeight="1" x14ac:dyDescent="0.15">
      <c r="A194" s="11"/>
      <c r="B194" s="11"/>
      <c r="C194" s="27"/>
      <c r="D194" s="83">
        <f t="shared" si="0"/>
        <v>13</v>
      </c>
      <c r="E194" s="100"/>
      <c r="F194" s="101" t="s">
        <v>62</v>
      </c>
      <c r="G194" s="102"/>
      <c r="H194" s="102"/>
      <c r="I194" s="102"/>
      <c r="J194" s="103"/>
      <c r="K194" s="2"/>
      <c r="L194" s="281"/>
      <c r="M194" s="282"/>
      <c r="N194" s="283"/>
      <c r="O194" s="284"/>
      <c r="P194" s="285"/>
      <c r="Q194" s="286"/>
      <c r="R194" s="287"/>
      <c r="S194" s="275"/>
      <c r="T194" s="276"/>
      <c r="U194" s="276"/>
      <c r="V194" s="277"/>
      <c r="W194" s="82"/>
      <c r="X194" s="25"/>
    </row>
    <row r="195" spans="1:24" ht="20.100000000000001" customHeight="1" x14ac:dyDescent="0.15">
      <c r="A195" s="11">
        <f>IF(AND(K195="○",L195="○", OR(Q195="",S195="")),1001,0)</f>
        <v>0</v>
      </c>
      <c r="B195" s="11"/>
      <c r="C195" s="27"/>
      <c r="D195" s="83">
        <f t="shared" si="0"/>
        <v>14</v>
      </c>
      <c r="E195" s="239" t="s">
        <v>24</v>
      </c>
      <c r="F195" s="240"/>
      <c r="G195" s="240"/>
      <c r="H195" s="240"/>
      <c r="I195" s="240"/>
      <c r="J195" s="241"/>
      <c r="K195" s="2"/>
      <c r="L195" s="192"/>
      <c r="M195" s="242"/>
      <c r="N195" s="243" t="s">
        <v>80</v>
      </c>
      <c r="O195" s="244"/>
      <c r="P195" s="245"/>
      <c r="Q195" s="194"/>
      <c r="R195" s="246"/>
      <c r="S195" s="199"/>
      <c r="T195" s="200"/>
      <c r="U195" s="200"/>
      <c r="V195" s="201"/>
      <c r="W195" s="82"/>
      <c r="X195" s="25"/>
    </row>
    <row r="196" spans="1:24" ht="20.100000000000001" customHeight="1" x14ac:dyDescent="0.15">
      <c r="A196" s="11">
        <f>IF(AND(K196="○",L196="○", OR(Q196="",S196="")),1001,0)</f>
        <v>0</v>
      </c>
      <c r="B196" s="11"/>
      <c r="C196" s="21"/>
      <c r="D196" s="83">
        <f t="shared" ref="D196:D204" si="1">D195+1</f>
        <v>15</v>
      </c>
      <c r="E196" s="247" t="s">
        <v>102</v>
      </c>
      <c r="F196" s="249" t="s">
        <v>81</v>
      </c>
      <c r="G196" s="250"/>
      <c r="H196" s="250"/>
      <c r="I196" s="250"/>
      <c r="J196" s="251"/>
      <c r="K196" s="2"/>
      <c r="L196" s="192"/>
      <c r="M196" s="193"/>
      <c r="N196" s="243" t="s">
        <v>82</v>
      </c>
      <c r="O196" s="244"/>
      <c r="P196" s="245"/>
      <c r="Q196" s="255"/>
      <c r="R196" s="256"/>
      <c r="S196" s="228"/>
      <c r="T196" s="229"/>
      <c r="U196" s="229"/>
      <c r="V196" s="230"/>
      <c r="W196" s="80"/>
    </row>
    <row r="197" spans="1:24" ht="20.100000000000001" customHeight="1" x14ac:dyDescent="0.15">
      <c r="A197" s="11">
        <f>IF(AND(K197="○",L197="○", OR(Q196="",S196="")),1001,0)</f>
        <v>0</v>
      </c>
      <c r="B197" s="11"/>
      <c r="C197" s="27"/>
      <c r="D197" s="83">
        <f t="shared" si="1"/>
        <v>16</v>
      </c>
      <c r="E197" s="248"/>
      <c r="F197" s="101" t="s">
        <v>83</v>
      </c>
      <c r="G197" s="102"/>
      <c r="H197" s="102"/>
      <c r="I197" s="102"/>
      <c r="J197" s="103"/>
      <c r="K197" s="2"/>
      <c r="L197" s="192"/>
      <c r="M197" s="193"/>
      <c r="N197" s="196"/>
      <c r="O197" s="197"/>
      <c r="P197" s="198"/>
      <c r="Q197" s="257"/>
      <c r="R197" s="258"/>
      <c r="S197" s="231"/>
      <c r="T197" s="232"/>
      <c r="U197" s="232"/>
      <c r="V197" s="233"/>
      <c r="W197" s="82"/>
      <c r="X197" s="25"/>
    </row>
    <row r="198" spans="1:24" ht="20.100000000000001" customHeight="1" x14ac:dyDescent="0.15">
      <c r="A198" s="11">
        <f>IF(AND(K198="○",L198="○", OR(Q196="",S196="")),1001,0)</f>
        <v>0</v>
      </c>
      <c r="B198" s="11"/>
      <c r="C198" s="27"/>
      <c r="D198" s="83">
        <f t="shared" si="1"/>
        <v>17</v>
      </c>
      <c r="E198" s="248"/>
      <c r="F198" s="101" t="s">
        <v>84</v>
      </c>
      <c r="G198" s="102"/>
      <c r="H198" s="102"/>
      <c r="I198" s="102"/>
      <c r="J198" s="103"/>
      <c r="K198" s="2"/>
      <c r="L198" s="192"/>
      <c r="M198" s="193"/>
      <c r="N198" s="196"/>
      <c r="O198" s="197"/>
      <c r="P198" s="198"/>
      <c r="Q198" s="259"/>
      <c r="R198" s="258"/>
      <c r="S198" s="231"/>
      <c r="T198" s="232"/>
      <c r="U198" s="232"/>
      <c r="V198" s="233"/>
      <c r="W198" s="82"/>
      <c r="X198" s="25"/>
    </row>
    <row r="199" spans="1:24" ht="20.100000000000001" customHeight="1" x14ac:dyDescent="0.15">
      <c r="A199" s="11">
        <f>IF(AND(K199="○",L199="○", OR(Q196="",S196="")),1001,0)</f>
        <v>0</v>
      </c>
      <c r="B199" s="11"/>
      <c r="C199" s="27"/>
      <c r="D199" s="83">
        <f t="shared" si="1"/>
        <v>18</v>
      </c>
      <c r="E199" s="248"/>
      <c r="F199" s="101" t="s">
        <v>85</v>
      </c>
      <c r="G199" s="102"/>
      <c r="H199" s="102"/>
      <c r="I199" s="102"/>
      <c r="J199" s="103"/>
      <c r="K199" s="2"/>
      <c r="L199" s="192"/>
      <c r="M199" s="193"/>
      <c r="N199" s="196"/>
      <c r="O199" s="197"/>
      <c r="P199" s="198"/>
      <c r="Q199" s="259"/>
      <c r="R199" s="258"/>
      <c r="S199" s="231"/>
      <c r="T199" s="232"/>
      <c r="U199" s="232"/>
      <c r="V199" s="233"/>
      <c r="W199" s="82"/>
      <c r="X199" s="25"/>
    </row>
    <row r="200" spans="1:24" ht="20.100000000000001" customHeight="1" x14ac:dyDescent="0.15">
      <c r="A200" s="11">
        <f>IF(AND(K200="○",L200="○", OR(Q196="",S196="")),1001,0)</f>
        <v>0</v>
      </c>
      <c r="B200" s="11"/>
      <c r="C200" s="27"/>
      <c r="D200" s="83">
        <f t="shared" si="1"/>
        <v>19</v>
      </c>
      <c r="E200" s="248"/>
      <c r="F200" s="101" t="s">
        <v>86</v>
      </c>
      <c r="G200" s="102"/>
      <c r="H200" s="102"/>
      <c r="I200" s="102"/>
      <c r="J200" s="103"/>
      <c r="K200" s="2"/>
      <c r="L200" s="192"/>
      <c r="M200" s="193"/>
      <c r="N200" s="196"/>
      <c r="O200" s="197"/>
      <c r="P200" s="198"/>
      <c r="Q200" s="259"/>
      <c r="R200" s="258"/>
      <c r="S200" s="231"/>
      <c r="T200" s="232"/>
      <c r="U200" s="232"/>
      <c r="V200" s="233"/>
      <c r="W200" s="82"/>
      <c r="X200" s="25"/>
    </row>
    <row r="201" spans="1:24" ht="20.100000000000001" customHeight="1" x14ac:dyDescent="0.15">
      <c r="A201" s="11">
        <f>IF(AND(K201="○",L201="○", OR(Q196="",S196="")),1001,0)</f>
        <v>0</v>
      </c>
      <c r="B201" s="11"/>
      <c r="C201" s="27"/>
      <c r="D201" s="83">
        <f t="shared" si="1"/>
        <v>20</v>
      </c>
      <c r="E201" s="248"/>
      <c r="F201" s="101" t="s">
        <v>87</v>
      </c>
      <c r="G201" s="102"/>
      <c r="H201" s="102"/>
      <c r="I201" s="102"/>
      <c r="J201" s="103"/>
      <c r="K201" s="2"/>
      <c r="L201" s="192"/>
      <c r="M201" s="193"/>
      <c r="N201" s="196"/>
      <c r="O201" s="197"/>
      <c r="P201" s="198"/>
      <c r="Q201" s="259"/>
      <c r="R201" s="258"/>
      <c r="S201" s="231"/>
      <c r="T201" s="232"/>
      <c r="U201" s="232"/>
      <c r="V201" s="233"/>
      <c r="W201" s="82"/>
      <c r="X201" s="25"/>
    </row>
    <row r="202" spans="1:24" ht="20.100000000000001" customHeight="1" x14ac:dyDescent="0.15">
      <c r="A202" s="11">
        <f>IF(AND(K202="○",L202="○", OR(Q196="",S196="")),1001,0)</f>
        <v>0</v>
      </c>
      <c r="B202" s="11"/>
      <c r="C202" s="27"/>
      <c r="D202" s="83">
        <f t="shared" si="1"/>
        <v>21</v>
      </c>
      <c r="E202" s="248"/>
      <c r="F202" s="101" t="s">
        <v>88</v>
      </c>
      <c r="G202" s="102"/>
      <c r="H202" s="102"/>
      <c r="I202" s="102"/>
      <c r="J202" s="103"/>
      <c r="K202" s="3"/>
      <c r="L202" s="192"/>
      <c r="M202" s="193"/>
      <c r="N202" s="196"/>
      <c r="O202" s="197"/>
      <c r="P202" s="198"/>
      <c r="Q202" s="257"/>
      <c r="R202" s="258"/>
      <c r="S202" s="231"/>
      <c r="T202" s="232"/>
      <c r="U202" s="232"/>
      <c r="V202" s="233"/>
      <c r="W202" s="82"/>
      <c r="X202" s="25"/>
    </row>
    <row r="203" spans="1:24" ht="20.100000000000001" customHeight="1" x14ac:dyDescent="0.15">
      <c r="A203" s="11">
        <f>IF(AND(K203="○",L203="○", OR(Q196="",S196="")),1001,0)</f>
        <v>0</v>
      </c>
      <c r="B203" s="11"/>
      <c r="C203" s="27"/>
      <c r="D203" s="83">
        <f t="shared" si="1"/>
        <v>22</v>
      </c>
      <c r="E203" s="248"/>
      <c r="F203" s="278" t="s">
        <v>89</v>
      </c>
      <c r="G203" s="279"/>
      <c r="H203" s="279"/>
      <c r="I203" s="279"/>
      <c r="J203" s="280"/>
      <c r="K203" s="2"/>
      <c r="L203" s="192"/>
      <c r="M203" s="193"/>
      <c r="N203" s="252"/>
      <c r="O203" s="253"/>
      <c r="P203" s="254"/>
      <c r="Q203" s="260"/>
      <c r="R203" s="261"/>
      <c r="S203" s="234"/>
      <c r="T203" s="235"/>
      <c r="U203" s="235"/>
      <c r="V203" s="236"/>
      <c r="W203" s="82"/>
      <c r="X203" s="25"/>
    </row>
    <row r="204" spans="1:24" ht="20.100000000000001" customHeight="1" x14ac:dyDescent="0.15">
      <c r="A204" s="11">
        <f>IF(AND(K204="○",L204="○", OR(Q204="",S204="")),1001,0)</f>
        <v>0</v>
      </c>
      <c r="B204" s="11"/>
      <c r="C204" s="27"/>
      <c r="D204" s="83">
        <f t="shared" si="1"/>
        <v>23</v>
      </c>
      <c r="E204" s="262" t="s">
        <v>103</v>
      </c>
      <c r="F204" s="101" t="s">
        <v>96</v>
      </c>
      <c r="G204" s="102"/>
      <c r="H204" s="102"/>
      <c r="I204" s="102"/>
      <c r="J204" s="103"/>
      <c r="K204" s="2"/>
      <c r="L204" s="192"/>
      <c r="M204" s="193"/>
      <c r="N204" s="215" t="s">
        <v>63</v>
      </c>
      <c r="O204" s="111"/>
      <c r="P204" s="112"/>
      <c r="Q204" s="119"/>
      <c r="R204" s="217"/>
      <c r="S204" s="228"/>
      <c r="T204" s="229"/>
      <c r="U204" s="229"/>
      <c r="V204" s="230"/>
      <c r="W204" s="82"/>
      <c r="X204" s="25"/>
    </row>
    <row r="205" spans="1:24" ht="20.100000000000001" customHeight="1" x14ac:dyDescent="0.15">
      <c r="A205" s="11">
        <f>IF(AND(K205="○",L205="○", OR(Q204="",S204="")),1001,0)</f>
        <v>0</v>
      </c>
      <c r="B205" s="11"/>
      <c r="C205" s="27"/>
      <c r="D205" s="83">
        <f t="shared" si="0"/>
        <v>24</v>
      </c>
      <c r="E205" s="100"/>
      <c r="F205" s="101" t="s">
        <v>64</v>
      </c>
      <c r="G205" s="102"/>
      <c r="H205" s="102"/>
      <c r="I205" s="102"/>
      <c r="J205" s="103"/>
      <c r="K205" s="2"/>
      <c r="L205" s="192"/>
      <c r="M205" s="193"/>
      <c r="N205" s="216"/>
      <c r="O205" s="114"/>
      <c r="P205" s="115"/>
      <c r="Q205" s="121"/>
      <c r="R205" s="218"/>
      <c r="S205" s="231"/>
      <c r="T205" s="232"/>
      <c r="U205" s="232"/>
      <c r="V205" s="233"/>
      <c r="W205" s="82"/>
      <c r="X205" s="25"/>
    </row>
    <row r="206" spans="1:24" ht="20.100000000000001" customHeight="1" x14ac:dyDescent="0.15">
      <c r="A206" s="11">
        <f>IF(AND(K206="○",L206="○", OR(Q204="",S204="")),1001,0)</f>
        <v>0</v>
      </c>
      <c r="B206" s="11"/>
      <c r="C206" s="27"/>
      <c r="D206" s="83">
        <f t="shared" si="0"/>
        <v>25</v>
      </c>
      <c r="E206" s="100"/>
      <c r="F206" s="101" t="s">
        <v>65</v>
      </c>
      <c r="G206" s="102"/>
      <c r="H206" s="102"/>
      <c r="I206" s="102"/>
      <c r="J206" s="103"/>
      <c r="K206" s="2"/>
      <c r="L206" s="192"/>
      <c r="M206" s="193"/>
      <c r="N206" s="216"/>
      <c r="O206" s="114"/>
      <c r="P206" s="115"/>
      <c r="Q206" s="121"/>
      <c r="R206" s="218"/>
      <c r="S206" s="231"/>
      <c r="T206" s="232"/>
      <c r="U206" s="232"/>
      <c r="V206" s="233"/>
      <c r="W206" s="82"/>
      <c r="X206" s="25"/>
    </row>
    <row r="207" spans="1:24" ht="20.100000000000001" customHeight="1" x14ac:dyDescent="0.15">
      <c r="A207" s="11">
        <f>IF(AND(K207="○",L207="○", OR(Q204="",S204="")),1001,0)</f>
        <v>0</v>
      </c>
      <c r="B207" s="11"/>
      <c r="C207" s="27"/>
      <c r="D207" s="83">
        <f t="shared" si="0"/>
        <v>26</v>
      </c>
      <c r="E207" s="100"/>
      <c r="F207" s="101" t="s">
        <v>66</v>
      </c>
      <c r="G207" s="102"/>
      <c r="H207" s="102"/>
      <c r="I207" s="102"/>
      <c r="J207" s="103"/>
      <c r="K207" s="2"/>
      <c r="L207" s="192"/>
      <c r="M207" s="193"/>
      <c r="N207" s="216"/>
      <c r="O207" s="114"/>
      <c r="P207" s="115"/>
      <c r="Q207" s="121"/>
      <c r="R207" s="218"/>
      <c r="S207" s="231"/>
      <c r="T207" s="232"/>
      <c r="U207" s="232"/>
      <c r="V207" s="233"/>
      <c r="W207" s="82"/>
      <c r="X207" s="25"/>
    </row>
    <row r="208" spans="1:24" ht="20.100000000000001" customHeight="1" x14ac:dyDescent="0.15">
      <c r="A208" s="11">
        <f>IF(AND(K208="○",L208="○", OR(Q204="",S204="")),1001,0)</f>
        <v>0</v>
      </c>
      <c r="B208" s="11"/>
      <c r="C208" s="27"/>
      <c r="D208" s="83">
        <f t="shared" si="0"/>
        <v>27</v>
      </c>
      <c r="E208" s="100"/>
      <c r="F208" s="101" t="s">
        <v>67</v>
      </c>
      <c r="G208" s="102"/>
      <c r="H208" s="102"/>
      <c r="I208" s="102"/>
      <c r="J208" s="103"/>
      <c r="K208" s="2"/>
      <c r="L208" s="192"/>
      <c r="M208" s="193"/>
      <c r="N208" s="216"/>
      <c r="O208" s="114"/>
      <c r="P208" s="115"/>
      <c r="Q208" s="121"/>
      <c r="R208" s="218"/>
      <c r="S208" s="231"/>
      <c r="T208" s="232"/>
      <c r="U208" s="232"/>
      <c r="V208" s="233"/>
      <c r="W208" s="82"/>
      <c r="X208" s="25"/>
    </row>
    <row r="209" spans="1:24" ht="20.100000000000001" customHeight="1" x14ac:dyDescent="0.15">
      <c r="A209" s="11">
        <f>IF(AND(K209="○",L209="○", OR(Q204="",S204="")),1001,0)</f>
        <v>0</v>
      </c>
      <c r="B209" s="11"/>
      <c r="C209" s="27"/>
      <c r="D209" s="83">
        <f t="shared" si="0"/>
        <v>28</v>
      </c>
      <c r="E209" s="100"/>
      <c r="F209" s="101" t="s">
        <v>97</v>
      </c>
      <c r="G209" s="102"/>
      <c r="H209" s="102"/>
      <c r="I209" s="102"/>
      <c r="J209" s="103"/>
      <c r="K209" s="2"/>
      <c r="L209" s="192"/>
      <c r="M209" s="193"/>
      <c r="N209" s="216"/>
      <c r="O209" s="114"/>
      <c r="P209" s="115"/>
      <c r="Q209" s="121"/>
      <c r="R209" s="218"/>
      <c r="S209" s="231"/>
      <c r="T209" s="232"/>
      <c r="U209" s="232"/>
      <c r="V209" s="233"/>
      <c r="W209" s="82"/>
      <c r="X209" s="25"/>
    </row>
    <row r="210" spans="1:24" ht="20.100000000000001" customHeight="1" x14ac:dyDescent="0.15">
      <c r="A210" s="11">
        <f>IF(AND(K210="○",L210="○", OR(Q204="",S204="")),1001,0)</f>
        <v>0</v>
      </c>
      <c r="B210" s="11"/>
      <c r="C210" s="27"/>
      <c r="D210" s="83">
        <f t="shared" si="0"/>
        <v>29</v>
      </c>
      <c r="E210" s="100"/>
      <c r="F210" s="101" t="s">
        <v>68</v>
      </c>
      <c r="G210" s="102"/>
      <c r="H210" s="102"/>
      <c r="I210" s="102"/>
      <c r="J210" s="103"/>
      <c r="K210" s="2"/>
      <c r="L210" s="192"/>
      <c r="M210" s="193"/>
      <c r="N210" s="216"/>
      <c r="O210" s="114"/>
      <c r="P210" s="115"/>
      <c r="Q210" s="121"/>
      <c r="R210" s="218"/>
      <c r="S210" s="231"/>
      <c r="T210" s="232"/>
      <c r="U210" s="232"/>
      <c r="V210" s="233"/>
      <c r="W210" s="82"/>
      <c r="X210" s="25"/>
    </row>
    <row r="211" spans="1:24" ht="20.100000000000001" customHeight="1" x14ac:dyDescent="0.15">
      <c r="A211" s="11">
        <f>IF(AND(K211="○",L211="○", OR(Q204="",S204="")),1001,0)</f>
        <v>0</v>
      </c>
      <c r="B211" s="11"/>
      <c r="C211" s="27"/>
      <c r="D211" s="83">
        <f t="shared" si="0"/>
        <v>30</v>
      </c>
      <c r="E211" s="100"/>
      <c r="F211" s="101" t="s">
        <v>69</v>
      </c>
      <c r="G211" s="102"/>
      <c r="H211" s="102"/>
      <c r="I211" s="102"/>
      <c r="J211" s="103"/>
      <c r="K211" s="2"/>
      <c r="L211" s="192"/>
      <c r="M211" s="193"/>
      <c r="N211" s="216"/>
      <c r="O211" s="114"/>
      <c r="P211" s="115"/>
      <c r="Q211" s="121"/>
      <c r="R211" s="218"/>
      <c r="S211" s="231"/>
      <c r="T211" s="232"/>
      <c r="U211" s="232"/>
      <c r="V211" s="233"/>
      <c r="W211" s="82"/>
      <c r="X211" s="25"/>
    </row>
    <row r="212" spans="1:24" ht="20.100000000000001" customHeight="1" x14ac:dyDescent="0.15">
      <c r="A212" s="11">
        <f>IF(AND(K212="○",L212="○", OR(Q204="",S204="")),1001,0)</f>
        <v>0</v>
      </c>
      <c r="B212" s="11"/>
      <c r="C212" s="27"/>
      <c r="D212" s="83">
        <f t="shared" si="0"/>
        <v>31</v>
      </c>
      <c r="E212" s="100"/>
      <c r="F212" s="264" t="s">
        <v>70</v>
      </c>
      <c r="G212" s="102"/>
      <c r="H212" s="102"/>
      <c r="I212" s="102"/>
      <c r="J212" s="103"/>
      <c r="K212" s="2"/>
      <c r="L212" s="192"/>
      <c r="M212" s="193"/>
      <c r="N212" s="216"/>
      <c r="O212" s="114"/>
      <c r="P212" s="115"/>
      <c r="Q212" s="121"/>
      <c r="R212" s="218"/>
      <c r="S212" s="231"/>
      <c r="T212" s="232"/>
      <c r="U212" s="232"/>
      <c r="V212" s="233"/>
      <c r="W212" s="82"/>
      <c r="X212" s="25"/>
    </row>
    <row r="213" spans="1:24" ht="20.100000000000001" customHeight="1" x14ac:dyDescent="0.15">
      <c r="A213" s="11">
        <f>IF(AND(K213="○",L213="○", OR(Q204="",S204="")),1001,0)</f>
        <v>0</v>
      </c>
      <c r="B213" s="11"/>
      <c r="C213" s="27"/>
      <c r="D213" s="83">
        <f t="shared" si="0"/>
        <v>32</v>
      </c>
      <c r="E213" s="100"/>
      <c r="F213" s="101" t="s">
        <v>71</v>
      </c>
      <c r="G213" s="102"/>
      <c r="H213" s="102"/>
      <c r="I213" s="102"/>
      <c r="J213" s="103"/>
      <c r="K213" s="2"/>
      <c r="L213" s="192"/>
      <c r="M213" s="193"/>
      <c r="N213" s="216"/>
      <c r="O213" s="114"/>
      <c r="P213" s="115"/>
      <c r="Q213" s="121"/>
      <c r="R213" s="218"/>
      <c r="S213" s="231"/>
      <c r="T213" s="232"/>
      <c r="U213" s="232"/>
      <c r="V213" s="233"/>
      <c r="W213" s="82"/>
      <c r="X213" s="25"/>
    </row>
    <row r="214" spans="1:24" ht="20.100000000000001" customHeight="1" x14ac:dyDescent="0.15">
      <c r="A214" s="11">
        <f>IF(AND(K214="○",L214="○", OR(Q204="",S204="")),1001,0)</f>
        <v>0</v>
      </c>
      <c r="B214" s="11"/>
      <c r="C214" s="27"/>
      <c r="D214" s="83">
        <f t="shared" si="0"/>
        <v>33</v>
      </c>
      <c r="E214" s="100"/>
      <c r="F214" s="101" t="s">
        <v>72</v>
      </c>
      <c r="G214" s="102"/>
      <c r="H214" s="102"/>
      <c r="I214" s="102"/>
      <c r="J214" s="103"/>
      <c r="K214" s="2"/>
      <c r="L214" s="192"/>
      <c r="M214" s="193"/>
      <c r="N214" s="216"/>
      <c r="O214" s="114"/>
      <c r="P214" s="115"/>
      <c r="Q214" s="121"/>
      <c r="R214" s="218"/>
      <c r="S214" s="231"/>
      <c r="T214" s="232"/>
      <c r="U214" s="232"/>
      <c r="V214" s="233"/>
      <c r="W214" s="82"/>
      <c r="X214" s="25"/>
    </row>
    <row r="215" spans="1:24" ht="20.100000000000001" customHeight="1" x14ac:dyDescent="0.15">
      <c r="A215" s="11">
        <f>IF(AND(K215="○",L215="○", OR(Q204="",S204="")),1001,0)</f>
        <v>0</v>
      </c>
      <c r="B215" s="11"/>
      <c r="C215" s="27"/>
      <c r="D215" s="83">
        <f t="shared" si="0"/>
        <v>34</v>
      </c>
      <c r="E215" s="100"/>
      <c r="F215" s="101" t="s">
        <v>73</v>
      </c>
      <c r="G215" s="102"/>
      <c r="H215" s="102"/>
      <c r="I215" s="102"/>
      <c r="J215" s="103"/>
      <c r="K215" s="2"/>
      <c r="L215" s="192"/>
      <c r="M215" s="193"/>
      <c r="N215" s="216"/>
      <c r="O215" s="114"/>
      <c r="P215" s="115"/>
      <c r="Q215" s="121"/>
      <c r="R215" s="218"/>
      <c r="S215" s="231"/>
      <c r="T215" s="232"/>
      <c r="U215" s="232"/>
      <c r="V215" s="233"/>
      <c r="W215" s="82"/>
      <c r="X215" s="25"/>
    </row>
    <row r="216" spans="1:24" ht="20.100000000000001" customHeight="1" x14ac:dyDescent="0.15">
      <c r="A216" s="11">
        <f>IF(AND(K216="○",L216="○", OR(Q204="",S204="")),1001,0)</f>
        <v>0</v>
      </c>
      <c r="B216" s="11"/>
      <c r="C216" s="27"/>
      <c r="D216" s="83">
        <f t="shared" si="0"/>
        <v>35</v>
      </c>
      <c r="E216" s="100"/>
      <c r="F216" s="101" t="s">
        <v>74</v>
      </c>
      <c r="G216" s="102"/>
      <c r="H216" s="102"/>
      <c r="I216" s="102"/>
      <c r="J216" s="103"/>
      <c r="K216" s="2"/>
      <c r="L216" s="192"/>
      <c r="M216" s="193"/>
      <c r="N216" s="216"/>
      <c r="O216" s="114"/>
      <c r="P216" s="115"/>
      <c r="Q216" s="121"/>
      <c r="R216" s="218"/>
      <c r="S216" s="231"/>
      <c r="T216" s="232"/>
      <c r="U216" s="232"/>
      <c r="V216" s="233"/>
      <c r="W216" s="82"/>
      <c r="X216" s="25"/>
    </row>
    <row r="217" spans="1:24" ht="20.100000000000001" customHeight="1" x14ac:dyDescent="0.15">
      <c r="A217" s="11">
        <f>IF(AND(K217="○",L217="○", OR(Q204="",S204="")),1001,0)</f>
        <v>0</v>
      </c>
      <c r="B217" s="11"/>
      <c r="C217" s="27"/>
      <c r="D217" s="83">
        <f t="shared" si="0"/>
        <v>36</v>
      </c>
      <c r="E217" s="100"/>
      <c r="F217" s="101" t="s">
        <v>75</v>
      </c>
      <c r="G217" s="102"/>
      <c r="H217" s="102"/>
      <c r="I217" s="102"/>
      <c r="J217" s="103"/>
      <c r="K217" s="2"/>
      <c r="L217" s="192"/>
      <c r="M217" s="193"/>
      <c r="N217" s="216"/>
      <c r="O217" s="114"/>
      <c r="P217" s="115"/>
      <c r="Q217" s="121"/>
      <c r="R217" s="218"/>
      <c r="S217" s="231"/>
      <c r="T217" s="232"/>
      <c r="U217" s="232"/>
      <c r="V217" s="233"/>
      <c r="W217" s="82"/>
      <c r="X217" s="25"/>
    </row>
    <row r="218" spans="1:24" ht="20.100000000000001" customHeight="1" x14ac:dyDescent="0.15">
      <c r="A218" s="11">
        <f>IF(AND(K218="○",L218="○", OR(Q204="",S204="")),1001,0)</f>
        <v>0</v>
      </c>
      <c r="B218" s="11"/>
      <c r="C218" s="27"/>
      <c r="D218" s="83">
        <f t="shared" si="0"/>
        <v>37</v>
      </c>
      <c r="E218" s="100"/>
      <c r="F218" s="101" t="s">
        <v>76</v>
      </c>
      <c r="G218" s="102"/>
      <c r="H218" s="102"/>
      <c r="I218" s="102"/>
      <c r="J218" s="103"/>
      <c r="K218" s="2"/>
      <c r="L218" s="192"/>
      <c r="M218" s="193"/>
      <c r="N218" s="216"/>
      <c r="O218" s="114"/>
      <c r="P218" s="115"/>
      <c r="Q218" s="121"/>
      <c r="R218" s="218"/>
      <c r="S218" s="231"/>
      <c r="T218" s="232"/>
      <c r="U218" s="232"/>
      <c r="V218" s="233"/>
      <c r="W218" s="82"/>
      <c r="X218" s="25"/>
    </row>
    <row r="219" spans="1:24" ht="20.100000000000001" customHeight="1" x14ac:dyDescent="0.15">
      <c r="A219" s="11">
        <f>IF(AND(K219="○",L219="○", OR(Q204="",S204="")),1001,0)</f>
        <v>0</v>
      </c>
      <c r="B219" s="11"/>
      <c r="C219" s="27"/>
      <c r="D219" s="83">
        <f t="shared" si="0"/>
        <v>38</v>
      </c>
      <c r="E219" s="100"/>
      <c r="F219" s="101" t="s">
        <v>98</v>
      </c>
      <c r="G219" s="102"/>
      <c r="H219" s="102"/>
      <c r="I219" s="102"/>
      <c r="J219" s="103"/>
      <c r="K219" s="2"/>
      <c r="L219" s="192"/>
      <c r="M219" s="193"/>
      <c r="N219" s="216"/>
      <c r="O219" s="114"/>
      <c r="P219" s="115"/>
      <c r="Q219" s="121"/>
      <c r="R219" s="218"/>
      <c r="S219" s="231"/>
      <c r="T219" s="232"/>
      <c r="U219" s="232"/>
      <c r="V219" s="233"/>
      <c r="W219" s="82"/>
      <c r="X219" s="25"/>
    </row>
    <row r="220" spans="1:24" ht="20.100000000000001" customHeight="1" x14ac:dyDescent="0.15">
      <c r="A220" s="11">
        <f>IF(AND(K220="○",L220="○", OR(Q204="",S204="")),1001,0)</f>
        <v>0</v>
      </c>
      <c r="B220" s="11"/>
      <c r="C220" s="27"/>
      <c r="D220" s="83">
        <f t="shared" si="0"/>
        <v>39</v>
      </c>
      <c r="E220" s="100"/>
      <c r="F220" s="101" t="s">
        <v>77</v>
      </c>
      <c r="G220" s="102"/>
      <c r="H220" s="102"/>
      <c r="I220" s="102"/>
      <c r="J220" s="103"/>
      <c r="K220" s="2"/>
      <c r="L220" s="192"/>
      <c r="M220" s="193"/>
      <c r="N220" s="216"/>
      <c r="O220" s="114"/>
      <c r="P220" s="115"/>
      <c r="Q220" s="121"/>
      <c r="R220" s="218"/>
      <c r="S220" s="231"/>
      <c r="T220" s="232"/>
      <c r="U220" s="232"/>
      <c r="V220" s="233"/>
      <c r="W220" s="82"/>
      <c r="X220" s="25"/>
    </row>
    <row r="221" spans="1:24" ht="20.100000000000001" customHeight="1" x14ac:dyDescent="0.15">
      <c r="A221" s="11">
        <f>IF(AND(K221="○",L221="○", OR(Q204="",S204="")),1001,0)</f>
        <v>0</v>
      </c>
      <c r="B221" s="11"/>
      <c r="C221" s="27"/>
      <c r="D221" s="83">
        <f t="shared" si="0"/>
        <v>40</v>
      </c>
      <c r="E221" s="100"/>
      <c r="F221" s="101" t="s">
        <v>99</v>
      </c>
      <c r="G221" s="102"/>
      <c r="H221" s="102"/>
      <c r="I221" s="102"/>
      <c r="J221" s="103"/>
      <c r="K221" s="2"/>
      <c r="L221" s="192"/>
      <c r="M221" s="193"/>
      <c r="N221" s="216"/>
      <c r="O221" s="114"/>
      <c r="P221" s="115"/>
      <c r="Q221" s="121"/>
      <c r="R221" s="218"/>
      <c r="S221" s="231"/>
      <c r="T221" s="232"/>
      <c r="U221" s="232"/>
      <c r="V221" s="233"/>
      <c r="W221" s="82"/>
      <c r="X221" s="25"/>
    </row>
    <row r="222" spans="1:24" ht="20.100000000000001" customHeight="1" x14ac:dyDescent="0.15">
      <c r="A222" s="11">
        <f>IF(AND(K222="○",L222="○", OR(Q204="",S204="")),1001,0)</f>
        <v>0</v>
      </c>
      <c r="B222" s="11"/>
      <c r="C222" s="27"/>
      <c r="D222" s="83">
        <f t="shared" si="0"/>
        <v>41</v>
      </c>
      <c r="E222" s="100"/>
      <c r="F222" s="101" t="s">
        <v>78</v>
      </c>
      <c r="G222" s="102"/>
      <c r="H222" s="102"/>
      <c r="I222" s="102"/>
      <c r="J222" s="103"/>
      <c r="K222" s="2"/>
      <c r="L222" s="192"/>
      <c r="M222" s="193"/>
      <c r="N222" s="216"/>
      <c r="O222" s="114"/>
      <c r="P222" s="115"/>
      <c r="Q222" s="121"/>
      <c r="R222" s="218"/>
      <c r="S222" s="231"/>
      <c r="T222" s="232"/>
      <c r="U222" s="232"/>
      <c r="V222" s="233"/>
      <c r="W222" s="82"/>
      <c r="X222" s="25"/>
    </row>
    <row r="223" spans="1:24" ht="20.100000000000001" customHeight="1" x14ac:dyDescent="0.15">
      <c r="A223" s="11">
        <f>IF(AND(K223="○",L223="○", OR(Q204="",S204="")),1001,0)</f>
        <v>0</v>
      </c>
      <c r="B223" s="11"/>
      <c r="C223" s="27"/>
      <c r="D223" s="83">
        <f t="shared" si="0"/>
        <v>42</v>
      </c>
      <c r="E223" s="100"/>
      <c r="F223" s="101" t="s">
        <v>100</v>
      </c>
      <c r="G223" s="102"/>
      <c r="H223" s="102"/>
      <c r="I223" s="102"/>
      <c r="J223" s="103"/>
      <c r="K223" s="2"/>
      <c r="L223" s="192"/>
      <c r="M223" s="193"/>
      <c r="N223" s="216"/>
      <c r="O223" s="114"/>
      <c r="P223" s="115"/>
      <c r="Q223" s="121"/>
      <c r="R223" s="218"/>
      <c r="S223" s="231"/>
      <c r="T223" s="232"/>
      <c r="U223" s="232"/>
      <c r="V223" s="233"/>
      <c r="W223" s="82"/>
      <c r="X223" s="25"/>
    </row>
    <row r="224" spans="1:24" ht="20.100000000000001" customHeight="1" x14ac:dyDescent="0.15">
      <c r="A224" s="11">
        <f>IF(AND(K224="○",L224="○", OR(Q204="",S204="")),1001,0)</f>
        <v>0</v>
      </c>
      <c r="B224" s="11"/>
      <c r="C224" s="27"/>
      <c r="D224" s="83">
        <f t="shared" si="0"/>
        <v>43</v>
      </c>
      <c r="E224" s="263"/>
      <c r="F224" s="101" t="s">
        <v>79</v>
      </c>
      <c r="G224" s="102"/>
      <c r="H224" s="102"/>
      <c r="I224" s="102"/>
      <c r="J224" s="103"/>
      <c r="K224" s="2"/>
      <c r="L224" s="192"/>
      <c r="M224" s="193"/>
      <c r="N224" s="116"/>
      <c r="O224" s="117"/>
      <c r="P224" s="118"/>
      <c r="Q224" s="123"/>
      <c r="R224" s="219"/>
      <c r="S224" s="234"/>
      <c r="T224" s="235"/>
      <c r="U224" s="235"/>
      <c r="V224" s="236"/>
      <c r="W224" s="82"/>
      <c r="X224" s="25"/>
    </row>
    <row r="225" spans="1:24" ht="20.100000000000001" customHeight="1" x14ac:dyDescent="0.15">
      <c r="A225" s="11">
        <f>IF(AND(K225="○",L225="○", OR(Q225="",S225="")),1001,0)</f>
        <v>0</v>
      </c>
      <c r="B225" s="11"/>
      <c r="C225" s="27"/>
      <c r="D225" s="83">
        <f t="shared" si="0"/>
        <v>44</v>
      </c>
      <c r="E225" s="213" t="s">
        <v>93</v>
      </c>
      <c r="F225" s="102" t="s">
        <v>106</v>
      </c>
      <c r="G225" s="102"/>
      <c r="H225" s="102"/>
      <c r="I225" s="102"/>
      <c r="J225" s="103"/>
      <c r="K225" s="2"/>
      <c r="L225" s="192"/>
      <c r="M225" s="193"/>
      <c r="N225" s="202" t="s">
        <v>90</v>
      </c>
      <c r="O225" s="226"/>
      <c r="P225" s="227"/>
      <c r="Q225" s="194"/>
      <c r="R225" s="195"/>
      <c r="S225" s="199"/>
      <c r="T225" s="200"/>
      <c r="U225" s="200"/>
      <c r="V225" s="201"/>
      <c r="W225" s="82"/>
      <c r="X225" s="25"/>
    </row>
    <row r="226" spans="1:24" ht="20.100000000000001" customHeight="1" x14ac:dyDescent="0.15">
      <c r="A226" s="11">
        <f>IF(AND(K226="○",L226="○", OR(Q226="",S226="")),1001,0)</f>
        <v>0</v>
      </c>
      <c r="B226" s="11"/>
      <c r="C226" s="27"/>
      <c r="D226" s="84">
        <f t="shared" si="0"/>
        <v>45</v>
      </c>
      <c r="E226" s="214"/>
      <c r="F226" s="205" t="s">
        <v>91</v>
      </c>
      <c r="G226" s="205"/>
      <c r="H226" s="205"/>
      <c r="I226" s="205"/>
      <c r="J226" s="206"/>
      <c r="K226" s="209"/>
      <c r="L226" s="192"/>
      <c r="M226" s="193"/>
      <c r="N226" s="202" t="s">
        <v>26</v>
      </c>
      <c r="O226" s="226"/>
      <c r="P226" s="227"/>
      <c r="Q226" s="194"/>
      <c r="R226" s="195"/>
      <c r="S226" s="199"/>
      <c r="T226" s="200"/>
      <c r="U226" s="200"/>
      <c r="V226" s="201"/>
      <c r="W226" s="26"/>
      <c r="X226" s="25"/>
    </row>
    <row r="227" spans="1:24" ht="20.100000000000001" customHeight="1" x14ac:dyDescent="0.15">
      <c r="A227" s="11">
        <f>IF(AND(K226="○",L227="○", OR(Q227="",S227="")),1001,0)</f>
        <v>0</v>
      </c>
      <c r="B227" s="11"/>
      <c r="C227" s="27"/>
      <c r="D227" s="84">
        <f t="shared" si="0"/>
        <v>46</v>
      </c>
      <c r="E227" s="214"/>
      <c r="F227" s="207"/>
      <c r="G227" s="207"/>
      <c r="H227" s="207"/>
      <c r="I227" s="207"/>
      <c r="J227" s="208"/>
      <c r="K227" s="210"/>
      <c r="L227" s="192"/>
      <c r="M227" s="193"/>
      <c r="N227" s="196" t="s">
        <v>92</v>
      </c>
      <c r="O227" s="197"/>
      <c r="P227" s="198"/>
      <c r="Q227" s="194"/>
      <c r="R227" s="195"/>
      <c r="S227" s="199"/>
      <c r="T227" s="200"/>
      <c r="U227" s="200"/>
      <c r="V227" s="201"/>
      <c r="W227" s="26"/>
      <c r="X227" s="25"/>
    </row>
    <row r="228" spans="1:24" ht="20.100000000000001" customHeight="1" x14ac:dyDescent="0.15">
      <c r="A228" s="11">
        <f>IF(AND(K228="○",L228="○", OR(Q228="",S228="")),1001,0)</f>
        <v>0</v>
      </c>
      <c r="B228" s="11"/>
      <c r="C228" s="27"/>
      <c r="D228" s="84">
        <f t="shared" si="0"/>
        <v>47</v>
      </c>
      <c r="E228" s="214"/>
      <c r="F228" s="9" t="s">
        <v>108</v>
      </c>
      <c r="G228" s="85"/>
      <c r="H228" s="85"/>
      <c r="I228" s="85"/>
      <c r="J228" s="85"/>
      <c r="K228" s="2"/>
      <c r="L228" s="192"/>
      <c r="M228" s="193"/>
      <c r="N228" s="202" t="s">
        <v>25</v>
      </c>
      <c r="O228" s="203"/>
      <c r="P228" s="204"/>
      <c r="Q228" s="194"/>
      <c r="R228" s="195"/>
      <c r="S228" s="199"/>
      <c r="T228" s="211"/>
      <c r="U228" s="211"/>
      <c r="V228" s="212"/>
      <c r="W228" s="26"/>
      <c r="X228" s="25"/>
    </row>
    <row r="229" spans="1:24" ht="20.100000000000001" customHeight="1" x14ac:dyDescent="0.15">
      <c r="A229" s="11"/>
      <c r="B229" s="86"/>
      <c r="C229" s="87"/>
      <c r="D229" s="84">
        <f t="shared" si="0"/>
        <v>48</v>
      </c>
      <c r="E229" s="214"/>
      <c r="F229" s="127" t="s">
        <v>33</v>
      </c>
      <c r="G229" s="128"/>
      <c r="H229" s="128"/>
      <c r="I229" s="128"/>
      <c r="J229" s="129"/>
      <c r="K229" s="2"/>
      <c r="L229" s="88"/>
      <c r="M229" s="88"/>
      <c r="N229" s="223"/>
      <c r="O229" s="224"/>
      <c r="P229" s="224"/>
      <c r="Q229" s="225"/>
      <c r="R229" s="225"/>
      <c r="S229" s="220"/>
      <c r="T229" s="221"/>
      <c r="U229" s="221"/>
      <c r="V229" s="222"/>
      <c r="W229" s="26"/>
      <c r="X229" s="25"/>
    </row>
    <row r="230" spans="1:24" ht="20.100000000000001" customHeight="1" x14ac:dyDescent="0.15">
      <c r="A230" s="11"/>
      <c r="B230" s="11"/>
      <c r="C230" s="27"/>
      <c r="D230" s="89" t="str">
        <f>"*1 具体的な内容を(" &amp; D231 &amp;")に入力してください。"</f>
        <v>*1 具体的な内容を(49)に入力してください。</v>
      </c>
      <c r="E230" s="90"/>
      <c r="F230" s="91"/>
      <c r="G230" s="91"/>
      <c r="H230" s="91"/>
      <c r="I230" s="91"/>
      <c r="J230" s="92"/>
      <c r="K230" s="92"/>
      <c r="L230" s="92"/>
      <c r="M230" s="92"/>
      <c r="N230" s="93"/>
      <c r="O230" s="91"/>
      <c r="P230" s="91"/>
      <c r="Q230" s="91"/>
      <c r="R230" s="91"/>
      <c r="W230" s="26"/>
      <c r="X230" s="25"/>
    </row>
    <row r="231" spans="1:24" ht="20.100000000000001" customHeight="1" x14ac:dyDescent="0.15">
      <c r="A231" s="11"/>
      <c r="B231" s="11"/>
      <c r="C231" s="27"/>
      <c r="D231" s="28">
        <v>49</v>
      </c>
      <c r="E231" s="94" t="s">
        <v>109</v>
      </c>
      <c r="F231" s="95"/>
      <c r="G231" s="95"/>
      <c r="H231" s="95"/>
      <c r="I231" s="95"/>
      <c r="J231" s="96"/>
      <c r="K231" s="96"/>
      <c r="L231" s="96"/>
      <c r="M231" s="96"/>
      <c r="N231" s="97"/>
      <c r="O231" s="95"/>
      <c r="P231" s="95"/>
      <c r="Q231" s="95"/>
      <c r="R231" s="95"/>
      <c r="W231" s="26"/>
      <c r="X231" s="25"/>
    </row>
    <row r="232" spans="1:24" ht="65.25" customHeight="1" x14ac:dyDescent="0.15">
      <c r="A232" s="11">
        <f>IF(AND(K229="○",ISBLANK(E232)), 1001, 0)</f>
        <v>0</v>
      </c>
      <c r="B232" s="11"/>
      <c r="C232" s="27"/>
      <c r="D232" s="25"/>
      <c r="E232" s="159"/>
      <c r="F232" s="160"/>
      <c r="G232" s="160"/>
      <c r="H232" s="160"/>
      <c r="I232" s="160"/>
      <c r="J232" s="160"/>
      <c r="K232" s="160"/>
      <c r="L232" s="160"/>
      <c r="M232" s="160"/>
      <c r="N232" s="161"/>
      <c r="O232" s="160"/>
      <c r="P232" s="160"/>
      <c r="Q232" s="160"/>
      <c r="R232" s="160"/>
      <c r="S232" s="160"/>
      <c r="T232" s="160"/>
      <c r="U232" s="160"/>
      <c r="V232" s="160"/>
      <c r="W232" s="26"/>
      <c r="X232" s="25"/>
    </row>
    <row r="233" spans="1:24" ht="15.75" customHeight="1" x14ac:dyDescent="0.15">
      <c r="A233" s="11"/>
      <c r="B233" s="11"/>
      <c r="C233" s="27"/>
      <c r="D233" s="28"/>
      <c r="E233" s="95"/>
      <c r="F233" s="95"/>
      <c r="G233" s="95"/>
      <c r="H233" s="95"/>
      <c r="I233" s="95"/>
      <c r="J233" s="96"/>
      <c r="K233" s="96"/>
      <c r="L233" s="96"/>
      <c r="M233" s="96"/>
      <c r="N233" s="96"/>
      <c r="O233" s="95"/>
      <c r="P233" s="95"/>
      <c r="Q233" s="95"/>
      <c r="R233" s="95"/>
      <c r="W233" s="26"/>
      <c r="X233" s="25"/>
    </row>
    <row r="234" spans="1:24" ht="15.75" customHeight="1" x14ac:dyDescent="0.15">
      <c r="A234" s="11"/>
      <c r="B234" s="86"/>
      <c r="C234" s="40"/>
      <c r="D234" s="98"/>
      <c r="E234" s="42"/>
      <c r="F234" s="42"/>
      <c r="G234" s="55"/>
      <c r="H234" s="55"/>
      <c r="I234" s="55"/>
      <c r="J234" s="55"/>
      <c r="K234" s="55"/>
      <c r="L234" s="42"/>
      <c r="M234" s="42"/>
      <c r="N234" s="42"/>
      <c r="O234" s="42"/>
      <c r="P234" s="42"/>
      <c r="Q234" s="42"/>
      <c r="R234" s="42"/>
      <c r="S234" s="42"/>
      <c r="T234" s="42"/>
      <c r="U234" s="42"/>
      <c r="V234" s="42"/>
      <c r="W234" s="43"/>
    </row>
  </sheetData>
  <dataConsolidate/>
  <mergeCells count="190">
    <mergeCell ref="L197:M197"/>
    <mergeCell ref="F198:J198"/>
    <mergeCell ref="L198:M198"/>
    <mergeCell ref="F199:J199"/>
    <mergeCell ref="U1:W1"/>
    <mergeCell ref="S182:V184"/>
    <mergeCell ref="S185:V187"/>
    <mergeCell ref="S188:V194"/>
    <mergeCell ref="S195:V195"/>
    <mergeCell ref="S196:V203"/>
    <mergeCell ref="L202:M202"/>
    <mergeCell ref="F203:J203"/>
    <mergeCell ref="L203:M203"/>
    <mergeCell ref="F186:J186"/>
    <mergeCell ref="F187:J187"/>
    <mergeCell ref="F188:J188"/>
    <mergeCell ref="L188:M194"/>
    <mergeCell ref="N188:P194"/>
    <mergeCell ref="Q188:R194"/>
    <mergeCell ref="F189:J189"/>
    <mergeCell ref="V2:W2"/>
    <mergeCell ref="J86:T86"/>
    <mergeCell ref="I151:M151"/>
    <mergeCell ref="E18:H18"/>
    <mergeCell ref="L204:M204"/>
    <mergeCell ref="I36:M36"/>
    <mergeCell ref="I149:M149"/>
    <mergeCell ref="D111:V111"/>
    <mergeCell ref="I112:V112"/>
    <mergeCell ref="E195:J195"/>
    <mergeCell ref="L195:M195"/>
    <mergeCell ref="N195:P195"/>
    <mergeCell ref="Q195:R195"/>
    <mergeCell ref="E196:E203"/>
    <mergeCell ref="F196:J196"/>
    <mergeCell ref="L199:M199"/>
    <mergeCell ref="F200:J200"/>
    <mergeCell ref="L200:M200"/>
    <mergeCell ref="F201:J201"/>
    <mergeCell ref="L201:M201"/>
    <mergeCell ref="F202:J202"/>
    <mergeCell ref="L196:M196"/>
    <mergeCell ref="N196:P203"/>
    <mergeCell ref="Q196:R203"/>
    <mergeCell ref="E204:E224"/>
    <mergeCell ref="F212:J212"/>
    <mergeCell ref="L212:M212"/>
    <mergeCell ref="F197:J197"/>
    <mergeCell ref="E225:E229"/>
    <mergeCell ref="Q228:R228"/>
    <mergeCell ref="N204:P224"/>
    <mergeCell ref="Q204:R224"/>
    <mergeCell ref="S229:V229"/>
    <mergeCell ref="F221:J221"/>
    <mergeCell ref="L221:M221"/>
    <mergeCell ref="F222:J222"/>
    <mergeCell ref="L222:M222"/>
    <mergeCell ref="F223:J223"/>
    <mergeCell ref="L223:M223"/>
    <mergeCell ref="F224:J224"/>
    <mergeCell ref="L224:M224"/>
    <mergeCell ref="L225:M225"/>
    <mergeCell ref="N229:P229"/>
    <mergeCell ref="Q229:R229"/>
    <mergeCell ref="F225:J225"/>
    <mergeCell ref="N225:P225"/>
    <mergeCell ref="Q225:R225"/>
    <mergeCell ref="S204:V224"/>
    <mergeCell ref="S225:V225"/>
    <mergeCell ref="S226:V226"/>
    <mergeCell ref="N226:P226"/>
    <mergeCell ref="F204:J204"/>
    <mergeCell ref="Q226:R226"/>
    <mergeCell ref="L227:M227"/>
    <mergeCell ref="N227:P227"/>
    <mergeCell ref="F220:J220"/>
    <mergeCell ref="L220:M220"/>
    <mergeCell ref="S227:V227"/>
    <mergeCell ref="Q227:R227"/>
    <mergeCell ref="N228:P228"/>
    <mergeCell ref="F217:J217"/>
    <mergeCell ref="L217:M217"/>
    <mergeCell ref="F218:J218"/>
    <mergeCell ref="L218:M218"/>
    <mergeCell ref="F219:J219"/>
    <mergeCell ref="L219:M219"/>
    <mergeCell ref="F226:J227"/>
    <mergeCell ref="K226:K227"/>
    <mergeCell ref="L226:M226"/>
    <mergeCell ref="L228:M228"/>
    <mergeCell ref="S228:V228"/>
    <mergeCell ref="F213:J213"/>
    <mergeCell ref="L213:M213"/>
    <mergeCell ref="F214:J214"/>
    <mergeCell ref="L214:M214"/>
    <mergeCell ref="F215:J215"/>
    <mergeCell ref="L215:M215"/>
    <mergeCell ref="F216:J216"/>
    <mergeCell ref="L216:M216"/>
    <mergeCell ref="L207:M207"/>
    <mergeCell ref="F208:J208"/>
    <mergeCell ref="L208:M208"/>
    <mergeCell ref="F209:J209"/>
    <mergeCell ref="L209:M209"/>
    <mergeCell ref="F210:J210"/>
    <mergeCell ref="L210:M210"/>
    <mergeCell ref="F211:J211"/>
    <mergeCell ref="L211:M211"/>
    <mergeCell ref="E232:V232"/>
    <mergeCell ref="E173:H173"/>
    <mergeCell ref="I157:V157"/>
    <mergeCell ref="I153:V153"/>
    <mergeCell ref="I155:V155"/>
    <mergeCell ref="I159:M159"/>
    <mergeCell ref="I161:M161"/>
    <mergeCell ref="E169:H169"/>
    <mergeCell ref="E170:H170"/>
    <mergeCell ref="I169:M169"/>
    <mergeCell ref="I170:M170"/>
    <mergeCell ref="I171:M171"/>
    <mergeCell ref="I173:M173"/>
    <mergeCell ref="I168:L168"/>
    <mergeCell ref="M168:V168"/>
    <mergeCell ref="F182:J182"/>
    <mergeCell ref="L182:M184"/>
    <mergeCell ref="N182:P184"/>
    <mergeCell ref="Q182:R184"/>
    <mergeCell ref="F205:J205"/>
    <mergeCell ref="L205:M205"/>
    <mergeCell ref="F206:J206"/>
    <mergeCell ref="L206:M206"/>
    <mergeCell ref="F207:J207"/>
    <mergeCell ref="C17:H17"/>
    <mergeCell ref="I20:M20"/>
    <mergeCell ref="I118:M118"/>
    <mergeCell ref="I120:M120"/>
    <mergeCell ref="I26:V26"/>
    <mergeCell ref="C60:H60"/>
    <mergeCell ref="I38:V38"/>
    <mergeCell ref="I28:V28"/>
    <mergeCell ref="I32:V32"/>
    <mergeCell ref="I34:M34"/>
    <mergeCell ref="E61:H61"/>
    <mergeCell ref="C109:H109"/>
    <mergeCell ref="I30:V30"/>
    <mergeCell ref="I116:V116"/>
    <mergeCell ref="I71:V71"/>
    <mergeCell ref="J74:V74"/>
    <mergeCell ref="J76:V76"/>
    <mergeCell ref="I73:V73"/>
    <mergeCell ref="F229:J229"/>
    <mergeCell ref="D180:V180"/>
    <mergeCell ref="I40:M40"/>
    <mergeCell ref="I22:V22"/>
    <mergeCell ref="I24:V24"/>
    <mergeCell ref="I63:M63"/>
    <mergeCell ref="I69:M69"/>
    <mergeCell ref="C166:H166"/>
    <mergeCell ref="C146:H146"/>
    <mergeCell ref="I122:V122"/>
    <mergeCell ref="I83:M83"/>
    <mergeCell ref="I85:M85"/>
    <mergeCell ref="I114:V114"/>
    <mergeCell ref="I172:M172"/>
    <mergeCell ref="L181:M181"/>
    <mergeCell ref="N181:P181"/>
    <mergeCell ref="Q181:R181"/>
    <mergeCell ref="S181:V181"/>
    <mergeCell ref="E171:H171"/>
    <mergeCell ref="F183:J183"/>
    <mergeCell ref="F184:J184"/>
    <mergeCell ref="C178:H178"/>
    <mergeCell ref="E182:E184"/>
    <mergeCell ref="E172:H172"/>
    <mergeCell ref="E185:E194"/>
    <mergeCell ref="F185:J185"/>
    <mergeCell ref="L185:M187"/>
    <mergeCell ref="N185:P187"/>
    <mergeCell ref="Q185:R187"/>
    <mergeCell ref="I75:V75"/>
    <mergeCell ref="I77:V77"/>
    <mergeCell ref="I79:V79"/>
    <mergeCell ref="I81:V81"/>
    <mergeCell ref="I87:V87"/>
    <mergeCell ref="F190:J190"/>
    <mergeCell ref="F191:J191"/>
    <mergeCell ref="F192:J192"/>
    <mergeCell ref="F193:J193"/>
    <mergeCell ref="F194:J194"/>
    <mergeCell ref="E168:H168"/>
  </mergeCells>
  <phoneticPr fontId="5"/>
  <conditionalFormatting sqref="E232:V232">
    <cfRule type="expression" dxfId="44" priority="1" stopIfTrue="1">
      <formula>AND(K229="○",ISBLANK(E232))</formula>
    </cfRule>
  </conditionalFormatting>
  <conditionalFormatting sqref="I20:M20">
    <cfRule type="expression" dxfId="43" priority="95" stopIfTrue="1">
      <formula>ISBLANK($I20)</formula>
    </cfRule>
  </conditionalFormatting>
  <conditionalFormatting sqref="I34:M34">
    <cfRule type="expression" dxfId="42" priority="88" stopIfTrue="1">
      <formula>NOT(AND(I34&lt;&gt;"",ISNUMBER(VALUE(SUBSTITUTE(I34,"-","")))))</formula>
    </cfRule>
  </conditionalFormatting>
  <conditionalFormatting sqref="I36:M36">
    <cfRule type="expression" dxfId="41" priority="87" stopIfTrue="1">
      <formula>AND(I36&lt;&gt;"",NOT(ISNUMBER(VALUE(SUBSTITUTE(I36,"-","")))))</formula>
    </cfRule>
  </conditionalFormatting>
  <conditionalFormatting sqref="I40:M40">
    <cfRule type="expression" dxfId="40" priority="86" stopIfTrue="1">
      <formula>AND($I40&lt;&gt;"一致する", $I40&lt;&gt;"一致しない")</formula>
    </cfRule>
  </conditionalFormatting>
  <conditionalFormatting sqref="I63:M63">
    <cfRule type="expression" dxfId="39" priority="85" stopIfTrue="1">
      <formula>AND(I63&lt;&gt;"しない", I63&lt;&gt;"する")</formula>
    </cfRule>
  </conditionalFormatting>
  <conditionalFormatting sqref="I69:M69">
    <cfRule type="expression" dxfId="38" priority="84" stopIfTrue="1">
      <formula>OR(AND($I63="する",ISBLANK($I69)),AND($I63="しない",NOT(ISBLANK($I69))))</formula>
    </cfRule>
  </conditionalFormatting>
  <conditionalFormatting sqref="I83:M83">
    <cfRule type="expression" dxfId="37" priority="77" stopIfTrue="1">
      <formula>OR(AND($I63="する",NOT(AND(I83&lt;&gt;"",ISNUMBER(VALUE(SUBSTITUTE(I83,"-","")))))), AND($I63="しない",NOT(ISBLANK($I83))))</formula>
    </cfRule>
  </conditionalFormatting>
  <conditionalFormatting sqref="I85:M85">
    <cfRule type="expression" dxfId="36" priority="76" stopIfTrue="1">
      <formula>OR(AND($I63="する",AND(I85&lt;&gt;"",NOT(ISNUMBER(VALUE(SUBSTITUTE(I85,"-","")))))), AND($I63="しない",NOT(ISBLANK($I85))))</formula>
    </cfRule>
  </conditionalFormatting>
  <conditionalFormatting sqref="I118:M118">
    <cfRule type="expression" dxfId="35" priority="74" stopIfTrue="1">
      <formula>AND(I118&lt;&gt;"",NOT(ISNUMBER(VALUE(SUBSTITUTE(I118,"-","")))))</formula>
    </cfRule>
  </conditionalFormatting>
  <conditionalFormatting sqref="I120:M120">
    <cfRule type="expression" dxfId="34" priority="73" stopIfTrue="1">
      <formula>AND(I120&lt;&gt;"",NOT(ISNUMBER(VALUE(SUBSTITUTE(I120,"-","")))))</formula>
    </cfRule>
  </conditionalFormatting>
  <conditionalFormatting sqref="I149:M149">
    <cfRule type="expression" dxfId="33" priority="72" stopIfTrue="1">
      <formula>AND(I149&lt;&gt;"しない", I149&lt;&gt;"する")</formula>
    </cfRule>
  </conditionalFormatting>
  <conditionalFormatting sqref="I151:M151">
    <cfRule type="expression" dxfId="32" priority="71" stopIfTrue="1">
      <formula>AND($I149="する",ISBLANK($I151))</formula>
    </cfRule>
  </conditionalFormatting>
  <conditionalFormatting sqref="I159:M159">
    <cfRule type="expression" dxfId="31" priority="68" stopIfTrue="1">
      <formula>AND($I149="する",NOT(AND(I159&lt;&gt;"",ISNUMBER(VALUE(SUBSTITUTE(I159,"-",""))))))</formula>
    </cfRule>
  </conditionalFormatting>
  <conditionalFormatting sqref="I161:M161">
    <cfRule type="expression" dxfId="30" priority="67" stopIfTrue="1">
      <formula>AND($I149="する",AND(I161&lt;&gt;"",NOT(ISNUMBER(VALUE(SUBSTITUTE(I161,"-",""))))))</formula>
    </cfRule>
  </conditionalFormatting>
  <conditionalFormatting sqref="I22:V22">
    <cfRule type="expression" dxfId="29" priority="94" stopIfTrue="1">
      <formula>AND(I22&lt;&gt;"", OR(ISERROR(FIND("@"&amp;LEFT(I22,3)&amp;"@", 都道府県3))=FALSE, ISERROR(FIND("@"&amp;LEFT(I22,4)&amp;"@",都道府県4))=FALSE))=FALSE</formula>
    </cfRule>
  </conditionalFormatting>
  <conditionalFormatting sqref="I24:V24">
    <cfRule type="expression" dxfId="28" priority="93" stopIfTrue="1">
      <formula>ISBLANK($I24)</formula>
    </cfRule>
  </conditionalFormatting>
  <conditionalFormatting sqref="I26:V26">
    <cfRule type="expression" dxfId="27" priority="92" stopIfTrue="1">
      <formula>ISBLANK($I26)</formula>
    </cfRule>
  </conditionalFormatting>
  <conditionalFormatting sqref="I28:V28">
    <cfRule type="expression" dxfId="26" priority="91" stopIfTrue="1">
      <formula>ISBLANK($I28)</formula>
    </cfRule>
  </conditionalFormatting>
  <conditionalFormatting sqref="I30:V30">
    <cfRule type="expression" dxfId="25" priority="90" stopIfTrue="1">
      <formula>ISBLANK($I30)</formula>
    </cfRule>
  </conditionalFormatting>
  <conditionalFormatting sqref="I32:V32">
    <cfRule type="expression" dxfId="24" priority="89" stopIfTrue="1">
      <formula>ISBLANK($I32)</formula>
    </cfRule>
  </conditionalFormatting>
  <conditionalFormatting sqref="I71:V71">
    <cfRule type="expression" dxfId="23" priority="83" stopIfTrue="1">
      <formula>OR(AND($I63="する",AND(I71&lt;&gt;"", OR(ISERROR(FIND("@"&amp;LEFT(I71,3)&amp;"@", 都道府県3))=FALSE, ISERROR(FIND("@"&amp;LEFT(I71,4)&amp;"@",都道府県4))=FALSE))=FALSE),AND($I63="しない",NOT(ISBLANK($I71))))</formula>
    </cfRule>
  </conditionalFormatting>
  <conditionalFormatting sqref="I73:V73">
    <cfRule type="expression" dxfId="22" priority="82" stopIfTrue="1">
      <formula>OR(AND($I63="する",ISBLANK($I73)),AND($I63="しない",NOT(ISBLANK($I73))))</formula>
    </cfRule>
  </conditionalFormatting>
  <conditionalFormatting sqref="I75:V75">
    <cfRule type="expression" dxfId="21" priority="81" stopIfTrue="1">
      <formula>OR(AND($I63="する",ISBLANK($I75)),AND($I63="しない",NOT(ISBLANK($I75))))</formula>
    </cfRule>
  </conditionalFormatting>
  <conditionalFormatting sqref="I77:V77">
    <cfRule type="expression" dxfId="20" priority="80" stopIfTrue="1">
      <formula>OR(AND($I63="する",ISBLANK($I77)),AND($I63="しない",NOT(ISBLANK($I77))))</formula>
    </cfRule>
  </conditionalFormatting>
  <conditionalFormatting sqref="I79:V79">
    <cfRule type="expression" dxfId="19" priority="79" stopIfTrue="1">
      <formula>OR(AND($I63="する",ISBLANK($I79)),AND($I63="しない",NOT(ISBLANK($I79))))</formula>
    </cfRule>
  </conditionalFormatting>
  <conditionalFormatting sqref="I81:V81">
    <cfRule type="expression" dxfId="18" priority="78" stopIfTrue="1">
      <formula>OR(AND($I63="する",ISBLANK($I81)),AND($I63="しない",NOT(ISBLANK($I81))))</formula>
    </cfRule>
  </conditionalFormatting>
  <conditionalFormatting sqref="I87:V87">
    <cfRule type="expression" dxfId="17" priority="75" stopIfTrue="1">
      <formula>AND(I63="しない",NOT(ISBLANK($I87)))</formula>
    </cfRule>
  </conditionalFormatting>
  <conditionalFormatting sqref="I153:V153">
    <cfRule type="expression" dxfId="16" priority="70" stopIfTrue="1">
      <formula>AND($I149="する",ISBLANK($I153))</formula>
    </cfRule>
  </conditionalFormatting>
  <conditionalFormatting sqref="I157:V157">
    <cfRule type="expression" dxfId="15" priority="69" stopIfTrue="1">
      <formula>AND($I149="する",ISBLANK($I157))</formula>
    </cfRule>
  </conditionalFormatting>
  <conditionalFormatting sqref="K182:K229">
    <cfRule type="expression" dxfId="14" priority="20" stopIfTrue="1">
      <formula>希望&lt;&gt;0</formula>
    </cfRule>
  </conditionalFormatting>
  <conditionalFormatting sqref="Q182:R187">
    <cfRule type="expression" dxfId="13" priority="17" stopIfTrue="1">
      <formula>AND(OR(K182="○", K183="○", K184="○"),L182="○",Q182="")</formula>
    </cfRule>
  </conditionalFormatting>
  <conditionalFormatting sqref="Q195:R195">
    <cfRule type="expression" dxfId="12" priority="15" stopIfTrue="1">
      <formula>AND(K195="○",L195="○",Q195="")</formula>
    </cfRule>
  </conditionalFormatting>
  <conditionalFormatting sqref="Q196:R203">
    <cfRule type="expression" dxfId="11" priority="13" stopIfTrue="1">
      <formula>AND(SUMPRODUCT((K196:K203&gt;="○")*(L196:L203="○"))&gt;0,Q196="")</formula>
    </cfRule>
  </conditionalFormatting>
  <conditionalFormatting sqref="Q204:R224">
    <cfRule type="expression" dxfId="10" priority="11" stopIfTrue="1">
      <formula>AND(SUMPRODUCT((K204:K224&gt;="○")*(L204:L224="○"))&gt;0,Q204="")</formula>
    </cfRule>
  </conditionalFormatting>
  <conditionalFormatting sqref="Q225:R226">
    <cfRule type="expression" dxfId="9" priority="7" stopIfTrue="1">
      <formula>AND(K225="○",L225="○",Q225="")</formula>
    </cfRule>
  </conditionalFormatting>
  <conditionalFormatting sqref="Q227:R227">
    <cfRule type="expression" dxfId="8" priority="5" stopIfTrue="1">
      <formula>AND(K226="○",L227="○",Q227="")</formula>
    </cfRule>
  </conditionalFormatting>
  <conditionalFormatting sqref="Q228:R228">
    <cfRule type="expression" dxfId="7" priority="3" stopIfTrue="1">
      <formula>AND(K228="○",L228="○",Q228="")</formula>
    </cfRule>
  </conditionalFormatting>
  <conditionalFormatting sqref="S182:V187">
    <cfRule type="expression" dxfId="6" priority="16" stopIfTrue="1">
      <formula>AND(OR(K182="○", K183="○", K184="○"),L182="○",S182="")</formula>
    </cfRule>
  </conditionalFormatting>
  <conditionalFormatting sqref="S195:V195">
    <cfRule type="expression" dxfId="5" priority="14" stopIfTrue="1">
      <formula>AND(K195="○",L195="○",S195="")</formula>
    </cfRule>
  </conditionalFormatting>
  <conditionalFormatting sqref="S196:V203">
    <cfRule type="expression" dxfId="4" priority="12" stopIfTrue="1">
      <formula>AND(SUMPRODUCT((K196:K203&gt;="○")*(L196:L203="○"))&gt;0,S196="")</formula>
    </cfRule>
  </conditionalFormatting>
  <conditionalFormatting sqref="S204:V224">
    <cfRule type="expression" dxfId="3" priority="10" stopIfTrue="1">
      <formula>AND(SUMPRODUCT((K204:K224&gt;="○")*(L204:L224="○"))&gt;0,S204="")</formula>
    </cfRule>
  </conditionalFormatting>
  <conditionalFormatting sqref="S225:V226">
    <cfRule type="expression" dxfId="2" priority="6" stopIfTrue="1">
      <formula>AND(K225="○",L225="○",S225="")</formula>
    </cfRule>
  </conditionalFormatting>
  <conditionalFormatting sqref="S227:V227">
    <cfRule type="expression" dxfId="1" priority="4" stopIfTrue="1">
      <formula>AND(K226="○",L227="○",S227="")</formula>
    </cfRule>
  </conditionalFormatting>
  <conditionalFormatting sqref="S228:V228">
    <cfRule type="expression" dxfId="0" priority="2" stopIfTrue="1">
      <formula>AND(K228="○",L228="○",S228="")</formula>
    </cfRule>
  </conditionalFormatting>
  <dataValidations count="9">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V22 E232:V232 I157:V157 I153:V153 I116:V116 I112:V112 I81:V81 I77:V77 I75:V75 I71:V71 I32:V32 I28:V28 I26:V26"/>
    <dataValidation errorStyle="warning" imeMode="fullKatakana" allowBlank="1" showInputMessage="1" showErrorMessage="1" sqref="I24:V24 I155:V155 I114:V114 I79:V79 I73:V73 I30:V30"/>
    <dataValidation errorStyle="warning" imeMode="halfAlpha" allowBlank="1" showInputMessage="1" showErrorMessage="1" sqref="I34:M34 Q195:R228 Q182:R187 I161:M161 I159:M159 I122:V122 I120:M120 I118:M118 I87:V87 I85:M85 I83:M83 I38:V38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whole" imeMode="halfAlpha" allowBlank="1" showInputMessage="1" showErrorMessage="1" error="有効な数字を入力してください" sqref="I173:M173 I169:M171">
      <formula1>0</formula1>
      <formula2>9999999999</formula2>
    </dataValidation>
    <dataValidation type="list" imeMode="halfAlpha" allowBlank="1" showInputMessage="1" showErrorMessage="1" error="リストから選択してください" sqref="L195:M228 K182:K229 L182:M187">
      <formula1>"○,　"</formula1>
    </dataValidation>
    <dataValidation type="date" imeMode="halfAlpha" allowBlank="1" showInputMessage="1" showErrorMessage="1" error="有効な日付を入力してください" sqref="S195:V228 S182:V187">
      <formula1>92</formula1>
      <formula2>73415</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4" spans="1:1" x14ac:dyDescent="0.15">
      <c r="A4" t="s">
        <v>130</v>
      </c>
    </row>
    <row r="5" spans="1:1" x14ac:dyDescent="0.15">
      <c r="A5" t="s">
        <v>131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wake</cp:lastModifiedBy>
  <cp:lastPrinted>2024-11-27T04:50:14Z</cp:lastPrinted>
  <dcterms:created xsi:type="dcterms:W3CDTF">2018-07-20T07:50:20Z</dcterms:created>
  <dcterms:modified xsi:type="dcterms:W3CDTF">2024-11-27T04:50:17Z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330235eb-290d-4c66-9e9c-1df050537173</vt:lpwstr>
  </property>
</Properties>
</file>